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TRIBUNALES  DOCUMENTOS 2015 AL 2021\DOCS TRIBUNAL 2022\INFORMES MENSUALES 2022\ABRIL 22\"/>
    </mc:Choice>
  </mc:AlternateContent>
  <bookViews>
    <workbookView xWindow="-1695" yWindow="-240" windowWidth="18195" windowHeight="6960" tabRatio="929" firstSheet="4" activeTab="14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 COLEGIADO" sheetId="26" r:id="rId15"/>
  </sheets>
  <definedNames>
    <definedName name="_xlnm.Print_Area" localSheetId="7">DOCUMENTACION!$A$1:$D$44</definedName>
    <definedName name="_xlnm.Print_Area" localSheetId="6">'ESTADO DE EBRIEDAD'!$A$1:$I$81</definedName>
    <definedName name="_xlnm.Print_Area" localSheetId="14">'JUZG COLEGIADO'!$B$1:$N$37</definedName>
    <definedName name="_xlnm.Print_Area" localSheetId="13">JUZGADOS!$A$2:$R$32</definedName>
  </definedNames>
  <calcPr calcId="162913"/>
</workbook>
</file>

<file path=xl/calcChain.xml><?xml version="1.0" encoding="utf-8"?>
<calcChain xmlns="http://schemas.openxmlformats.org/spreadsheetml/2006/main">
  <c r="D17" i="6" l="1"/>
  <c r="C17" i="6"/>
  <c r="C18" i="5"/>
  <c r="C16" i="3"/>
  <c r="C17" i="2"/>
  <c r="D20" i="26" l="1"/>
  <c r="G21" i="10"/>
  <c r="G20" i="10"/>
  <c r="G23" i="10" s="1"/>
  <c r="F23" i="10"/>
  <c r="E23" i="10"/>
  <c r="F15" i="10"/>
  <c r="E15" i="10"/>
  <c r="G13" i="10"/>
  <c r="G12" i="10"/>
  <c r="G18" i="34"/>
  <c r="D18" i="34"/>
  <c r="J17" i="34"/>
  <c r="J15" i="34"/>
  <c r="J13" i="34"/>
  <c r="J11" i="34"/>
  <c r="C17" i="8"/>
  <c r="C26" i="9"/>
  <c r="C40" i="15"/>
  <c r="C63" i="18"/>
  <c r="C37" i="18"/>
  <c r="D37" i="13"/>
  <c r="C37" i="13"/>
  <c r="F27" i="14"/>
  <c r="E27" i="14"/>
  <c r="D27" i="14"/>
  <c r="C27" i="14"/>
  <c r="G27" i="14" s="1"/>
  <c r="D17" i="2"/>
  <c r="D16" i="1"/>
  <c r="G15" i="10" l="1"/>
  <c r="E19" i="10"/>
  <c r="E18" i="34" l="1"/>
  <c r="F18" i="34"/>
  <c r="H18" i="34"/>
  <c r="I18" i="34"/>
  <c r="J18" i="34" l="1"/>
  <c r="C16" i="9"/>
  <c r="C31" i="15" l="1"/>
  <c r="B17" i="8" l="1"/>
  <c r="C20" i="26" l="1"/>
  <c r="D16" i="3" l="1"/>
  <c r="G30" i="14" l="1"/>
  <c r="G31" i="14"/>
  <c r="G32" i="14"/>
  <c r="G29" i="14"/>
  <c r="D18" i="5" l="1"/>
  <c r="D23" i="10"/>
  <c r="C23" i="10"/>
  <c r="D15" i="10"/>
  <c r="C15" i="10"/>
  <c r="G36" i="14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9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<sst xmlns="http://schemas.openxmlformats.org/spreadsheetml/2006/main" count="309" uniqueCount="202">
  <si>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</si>
  <si>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</si>
  <si>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</si>
  <si>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</si>
  <si>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</si>
  <si>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</si>
  <si>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</si>
  <si>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</si>
  <si>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</si>
  <si>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</si>
  <si>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</si>
  <si>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</si>
  <si>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</si>
  <si>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</si>
  <si>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</si>
  <si>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</si>
  <si>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</si>
  <si>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</si>
  <si>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</si>
  <si>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</si>
  <si>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</si>
  <si>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</si>
  <si>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</si>
  <si>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</si>
  <si>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</si>
  <si>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</si>
  <si>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</si>
  <si>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</si>
  <si>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</si>
  <si>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</si>
  <si>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</si>
  <si>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</si>
  <si>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</si>
  <si>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</si>
  <si>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</si>
  <si>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</si>
  <si>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</si>
  <si>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</si>
  <si>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</si>
  <si>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</si>
  <si>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</si>
  <si>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</si>
  <si>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</si>
  <si>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</si>
  <si>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</si>
  <si>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</si>
  <si>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</si>
  <si>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</si>
  <si>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</si>
  <si>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</si>
  <si>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</si>
  <si>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</si>
  <si>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</si>
  <si>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</si>
  <si>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</si>
  <si>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</si>
  <si>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</si>
  <si>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</si>
  <si>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</si>
  <si>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</si>
  <si>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</si>
  <si>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</si>
  <si>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</si>
  <si>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</si>
  <si>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</si>
  <si>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</si>
  <si>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</si>
  <si>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</si>
  <si>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</si>
  <si>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</si>
  <si>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</si>
  <si>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</si>
  <si>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</si>
  <si>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</si>
  <si>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</si>
  <si>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</si>
  <si>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</si>
  <si>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</si>
  <si>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</si>
  <si>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</si>
  <si>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</si>
  <si>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</si>
  <si>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</si>
  <si>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</si>
  <si>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</si>
  <si>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</si>
  <si>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</si>
  <si>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</si>
  <si>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</si>
  <si>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</si>
  <si>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</si>
  <si>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</si>
  <si>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</si>
  <si>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</si>
  <si>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</si>
  <si>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</si>
  <si>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</si>
  <si>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</si>
  <si>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</si>
  <si>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</si>
  <si>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</si>
  <si>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</si>
  <si>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</si>
  <si>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</si>
  <si>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</si>
  <si>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</si>
  <si>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</si>
  <si>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</si>
  <si>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</si>
  <si>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</si>
  <si>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</si>
  <si>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</si>
  <si>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</si>
  <si>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</si>
  <si>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</si>
  <si>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</si>
  <si>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</si>
  <si>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</si>
  <si>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</si>
  <si>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</si>
  <si>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</si>
  <si>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</si>
  <si>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</si>
  <si>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</si>
  <si>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</si>
  <si>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</si>
  <si>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</si>
  <si>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</si>
  <si>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</si>
  <si>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</si>
  <si>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</si>
  <si>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</si>
  <si>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</si>
  <si>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</si>
  <si>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Menores</t>
  </si>
  <si>
    <t>Genero</t>
  </si>
  <si>
    <t>CUMPLIDOS</t>
  </si>
  <si>
    <t>ACTIVIDAD</t>
  </si>
  <si>
    <t>AMONESTADOS</t>
  </si>
  <si>
    <t>PREESC. MÉDICA</t>
  </si>
  <si>
    <t>A.A.</t>
  </si>
  <si>
    <t>Hombre Mayor</t>
  </si>
  <si>
    <t>Mujer Mayor</t>
  </si>
  <si>
    <t>Hombre Menor</t>
  </si>
  <si>
    <t>Mujer Menor</t>
  </si>
  <si>
    <t>GRUAS 2021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</si>
  <si>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</si>
  <si>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</si>
  <si>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</si>
  <si>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</si>
  <si>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</si>
  <si>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</si>
  <si>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</si>
  <si>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CRUCEROS NO SEMAFORIZADOS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</si>
  <si>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</si>
  <si>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</si>
  <si>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</si>
  <si>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</si>
  <si>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>EDAD  DE LOS CONDUCTORES INVOLUCRADOS EN ESTADO  DE EBRIEDAD 2022</t>
  </si>
  <si>
    <t xml:space="preserve">ESTADOS DE EBRIEDAD </t>
  </si>
  <si>
    <t>DOCUMENTACIÓN DE VEHICULOS PARTICIPANTES</t>
  </si>
  <si>
    <t>GRUAS 2022</t>
  </si>
  <si>
    <t xml:space="preserve">SERVICIO DE GRÚAS </t>
  </si>
  <si>
    <t xml:space="preserve"> JUZGADO  COLEGIADO</t>
  </si>
  <si>
    <t>JUZGADOS DE PROCEDIMIENTOS</t>
  </si>
  <si>
    <t xml:space="preserve">PRINCIPALES CRUCEROS CON MAYOR INCIDENCIA  DE ACCIDENTES </t>
  </si>
  <si>
    <t>NUDO MIXTECO</t>
  </si>
  <si>
    <t>TORREÓN MATAMOROS Y DESNIVEL MIELERAS</t>
  </si>
  <si>
    <t>BLVD. EJERCITO MEXICANO Y C. TORREÓN SAN PEDRO</t>
  </si>
  <si>
    <t>OTROS</t>
  </si>
  <si>
    <t>BLVD. TORREÓN MATAMOROS Y C. LIBERTAD</t>
  </si>
  <si>
    <t>ACCIDENTES VIALES  ABRIL  2022</t>
  </si>
  <si>
    <t xml:space="preserve"> CAUSAS DETERMINANTES  DE ACCIDENTES VIALES ABRIL  2022</t>
  </si>
  <si>
    <t>ABR/21</t>
  </si>
  <si>
    <t>ABR/22</t>
  </si>
  <si>
    <t>ESTADO  DE   EBRIEDAD  POR HORA ABRIL  2022</t>
  </si>
  <si>
    <t>ABRIL</t>
  </si>
  <si>
    <t>DE ABRIL  2022</t>
  </si>
  <si>
    <t>DE ABRIL    2022</t>
  </si>
  <si>
    <t xml:space="preserve"> ABRIL  2022</t>
  </si>
  <si>
    <t>ASUNTOS VIALES CONSIGNADOS  AL M.P. ABRIL   2021 - 2022</t>
  </si>
  <si>
    <t xml:space="preserve"> DETENIDOS   ABRIL   2022</t>
  </si>
  <si>
    <t>SALIDAS DIFERENTES A LA MULTA  ABRIL    2022</t>
  </si>
  <si>
    <t>A B R I L     2 0 2 2</t>
  </si>
  <si>
    <t>ABRIL   2022</t>
  </si>
  <si>
    <t>BLVD. PEDRO RDZ TRIANA Y CALZ. DIAGONAL DE LAS FUENTES</t>
  </si>
  <si>
    <t>BLVD. DIAGONAL REFORMA Y CALZ. RAMON MÉNDEZ</t>
  </si>
  <si>
    <t>AV. JUÁREZ Y AV. EL SIGLO DE TORREÓN</t>
  </si>
  <si>
    <t>AV. JUÁREZ Y AV. UNIVERSIDAD</t>
  </si>
  <si>
    <t>AV. JUÁREZ Y BLVD. DIABONAL REFORMA</t>
  </si>
  <si>
    <t>AV. JUÁREZ Y OBSIDIANA</t>
  </si>
  <si>
    <t>BLVD. PEDRO RDZ. TRIANA Y CALZ. UNIVERSIDAD</t>
  </si>
  <si>
    <t>BLVD. TORREÓN MATAMOROS Y C. FCO SARABIA TINOCO</t>
  </si>
  <si>
    <t>CALZ. ANTONIO DE JUAMBELZ Y AV. PRESIDENTE CARRANZA</t>
  </si>
  <si>
    <t>TORREÓN MATAMOROS FRENTE AL CAMPO MILITAR</t>
  </si>
  <si>
    <t>ACCIDENTES EN BLVD. EJERCITO MEXICANO</t>
  </si>
  <si>
    <t>BLVD. EJERCITO MEXICANO Y PUENTE SANTA FE</t>
  </si>
  <si>
    <t>BLVD. EJERCITO MEXICANO SOBRE PUENTE EL CAMPESINO</t>
  </si>
  <si>
    <t>BLVD. EJERCITO MEXICANO Y AV. PROLONG. BRAVO TE</t>
  </si>
  <si>
    <t>BLVD. EJERCITO MEXICANO FRENTE A COLISEO</t>
  </si>
  <si>
    <t xml:space="preserve">BLVD. EJERCITO MEXICANO  Y DIFERENTES PUNTOS </t>
  </si>
  <si>
    <t>PROCED. IRREGULAR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</si>
</sst>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€-2]* #,##0.00_-;\-[$€-2]* #,##0.00_-;_-[$€-2]* &quot;-&quot;??_-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6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ont="1" applyFill="1" applyBorder="1" applyAlignment="1">
      <alignment vertical="center"/>
    </xf>
    <xf numFmtId="0" fontId="5" fillId="4" borderId="35" xfId="2" applyFont="1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 applyAlignment="1"/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5" fillId="0" borderId="8" xfId="2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60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62" xfId="2" applyFont="1" applyFill="1" applyBorder="1" applyAlignment="1">
      <alignment horizontal="center" vertical="center" wrapText="1"/>
    </xf>
    <xf numFmtId="3" fontId="8" fillId="0" borderId="63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3" fillId="3" borderId="6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6" fillId="0" borderId="5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41" fillId="0" borderId="3" xfId="2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center" vertical="center"/>
    </xf>
    <xf numFmtId="0" fontId="41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1" fillId="0" borderId="26" xfId="0" applyFont="1" applyFill="1" applyBorder="1" applyAlignment="1">
      <alignment horizontal="center"/>
    </xf>
    <xf numFmtId="0" fontId="41" fillId="0" borderId="54" xfId="2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41" fillId="0" borderId="16" xfId="2" applyFont="1" applyFill="1" applyBorder="1" applyAlignment="1">
      <alignment horizontal="center" vertical="center"/>
    </xf>
    <xf numFmtId="0" fontId="41" fillId="0" borderId="64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center" vertical="center"/>
    </xf>
    <xf numFmtId="0" fontId="41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0" borderId="65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28" fillId="0" borderId="0" xfId="2" applyFont="1" applyBorder="1" applyAlignment="1"/>
    <xf numFmtId="0" fontId="46" fillId="0" borderId="6" xfId="0" applyFont="1" applyBorder="1" applyAlignment="1">
      <alignment horizontal="left" vertical="center" wrapText="1"/>
    </xf>
    <xf numFmtId="0" fontId="46" fillId="0" borderId="10" xfId="0" quotePrefix="1" applyFont="1" applyBorder="1" applyAlignment="1">
      <alignment horizontal="left" vertical="center" wrapText="1"/>
    </xf>
    <xf numFmtId="0" fontId="36" fillId="0" borderId="7" xfId="0" applyFont="1" applyBorder="1" applyAlignment="1">
      <alignment horizontal="center" vertical="center"/>
    </xf>
    <xf numFmtId="49" fontId="36" fillId="0" borderId="8" xfId="0" applyNumberFormat="1" applyFont="1" applyBorder="1" applyAlignment="1">
      <alignment horizontal="center" vertical="center"/>
    </xf>
    <xf numFmtId="49" fontId="36" fillId="0" borderId="13" xfId="0" applyNumberFormat="1" applyFont="1" applyBorder="1" applyAlignment="1">
      <alignment horizontal="center" vertical="center"/>
    </xf>
    <xf numFmtId="0" fontId="44" fillId="0" borderId="0" xfId="2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4" fillId="0" borderId="7" xfId="2" applyFont="1" applyFill="1" applyBorder="1" applyAlignment="1">
      <alignment horizontal="center"/>
    </xf>
    <xf numFmtId="0" fontId="34" fillId="0" borderId="13" xfId="2" applyFont="1" applyFill="1" applyBorder="1" applyAlignment="1">
      <alignment horizontal="center"/>
    </xf>
    <xf numFmtId="0" fontId="35" fillId="0" borderId="7" xfId="2" applyFont="1" applyFill="1" applyBorder="1" applyAlignment="1">
      <alignment horizontal="center" vertical="center" wrapText="1"/>
    </xf>
    <xf numFmtId="0" fontId="35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8" fillId="0" borderId="2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6" fillId="0" borderId="1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27" xfId="0" applyFont="1" applyBorder="1" applyAlignment="1">
      <alignment horizontal="center" wrapText="1"/>
    </xf>
    <xf numFmtId="0" fontId="38" fillId="0" borderId="28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38" fillId="0" borderId="6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66" xfId="0" applyFont="1" applyBorder="1" applyAlignment="1">
      <alignment horizontal="center" vertical="center"/>
    </xf>
    <xf numFmtId="0" fontId="27" fillId="0" borderId="65" xfId="0" applyFont="1" applyBorder="1"/>
    <xf numFmtId="0" fontId="27" fillId="0" borderId="56" xfId="0" applyFont="1" applyBorder="1"/>
    <xf numFmtId="0" fontId="27" fillId="0" borderId="57" xfId="0" applyFont="1" applyBorder="1"/>
    <xf numFmtId="0" fontId="38" fillId="0" borderId="16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15" fillId="0" borderId="2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left" vertical="center" wrapText="1"/>
    </xf>
    <xf numFmtId="0" fontId="40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44" fillId="0" borderId="0" xfId="0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28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4" fillId="0" borderId="0" xfId="2" applyFont="1" applyAlignment="1">
      <alignment horizontal="left" vertical="center" wrapText="1"/>
    </xf>
    <xf numFmtId="0" fontId="45" fillId="0" borderId="0" xfId="2" applyFont="1" applyAlignment="1">
      <alignment horizontal="left" vertical="center" wrapText="1"/>
    </xf>
    <xf numFmtId="0" fontId="47" fillId="0" borderId="0" xfId="2" applyFont="1" applyFill="1" applyBorder="1" applyAlignment="1">
      <alignment horizontal="center" vertical="center" wrapText="1"/>
    </xf>
    <xf numFmtId="3" fontId="7" fillId="5" borderId="0" xfId="2" applyNumberFormat="1" applyFont="1" applyFill="1" applyBorder="1" applyAlignment="1">
      <alignment horizontal="left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0" fontId="50" fillId="0" borderId="0" xfId="2" applyFont="1" applyAlignment="1">
      <alignment horizontal="left" vertic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34" fillId="5" borderId="15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3" xfId="8"/>
    <cellStyle name="Normal 3 2 3 2" xfId="9"/>
    <cellStyle name="Normal 3 2 3 2 2" xfId="10"/>
    <cellStyle name="Normal 3 2 3 2 3" xfId="11"/>
    <cellStyle name="Normal 3 2 3 3" xfId="12"/>
    <cellStyle name="Normal 3 2 4" xfId="13"/>
  </cellStyles>
  <dxfs count="131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ABR/21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281</c:v>
                </c:pt>
                <c:pt idx="1">
                  <c:v>15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ABR/22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360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8633856"/>
        <c:axId val="209757888"/>
        <c:axId val="0"/>
      </c:bar3DChart>
      <c:catAx>
        <c:axId val="208633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9757888"/>
        <c:crosses val="autoZero"/>
        <c:auto val="1"/>
        <c:lblAlgn val="ctr"/>
        <c:lblOffset val="100"/>
        <c:noMultiLvlLbl val="0"/>
      </c:catAx>
      <c:valAx>
        <c:axId val="209757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08633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ABR/21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30</c:v>
                </c:pt>
                <c:pt idx="3">
                  <c:v>44</c:v>
                </c:pt>
                <c:pt idx="4">
                  <c:v>51</c:v>
                </c:pt>
                <c:pt idx="5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ABR/22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40</c:v>
                </c:pt>
                <c:pt idx="3">
                  <c:v>54</c:v>
                </c:pt>
                <c:pt idx="4">
                  <c:v>79</c:v>
                </c:pt>
                <c:pt idx="5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0318848"/>
        <c:axId val="209761920"/>
        <c:axId val="0"/>
      </c:bar3DChart>
      <c:catAx>
        <c:axId val="210318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9761920"/>
        <c:crosses val="autoZero"/>
        <c:auto val="1"/>
        <c:lblAlgn val="ctr"/>
        <c:lblOffset val="100"/>
        <c:noMultiLvlLbl val="0"/>
      </c:catAx>
      <c:valAx>
        <c:axId val="209761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0318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ABR/21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23</c:v>
                </c:pt>
                <c:pt idx="1">
                  <c:v>19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ABR/22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23</c:v>
                </c:pt>
                <c:pt idx="1">
                  <c:v>28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0038784"/>
        <c:axId val="210077376"/>
        <c:axId val="0"/>
      </c:bar3DChart>
      <c:catAx>
        <c:axId val="210038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0077376"/>
        <c:crosses val="autoZero"/>
        <c:auto val="1"/>
        <c:lblAlgn val="ctr"/>
        <c:lblOffset val="100"/>
        <c:noMultiLvlLbl val="0"/>
      </c:catAx>
      <c:valAx>
        <c:axId val="210077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0038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ABR/21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ABR/22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0042368"/>
        <c:axId val="210081408"/>
        <c:axId val="0"/>
      </c:bar3DChart>
      <c:catAx>
        <c:axId val="21004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0081408"/>
        <c:crosses val="autoZero"/>
        <c:auto val="1"/>
        <c:lblAlgn val="ctr"/>
        <c:lblOffset val="100"/>
        <c:noMultiLvlLbl val="0"/>
      </c:catAx>
      <c:valAx>
        <c:axId val="210081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0042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14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10</c:v>
                </c:pt>
                <c:pt idx="8">
                  <c:v>25</c:v>
                </c:pt>
                <c:pt idx="9">
                  <c:v>15</c:v>
                </c:pt>
                <c:pt idx="10">
                  <c:v>23</c:v>
                </c:pt>
                <c:pt idx="11">
                  <c:v>14</c:v>
                </c:pt>
                <c:pt idx="12">
                  <c:v>16</c:v>
                </c:pt>
                <c:pt idx="13">
                  <c:v>23</c:v>
                </c:pt>
                <c:pt idx="14">
                  <c:v>27</c:v>
                </c:pt>
                <c:pt idx="15">
                  <c:v>28</c:v>
                </c:pt>
                <c:pt idx="16">
                  <c:v>25</c:v>
                </c:pt>
                <c:pt idx="17">
                  <c:v>30</c:v>
                </c:pt>
                <c:pt idx="18">
                  <c:v>31</c:v>
                </c:pt>
                <c:pt idx="19">
                  <c:v>25</c:v>
                </c:pt>
                <c:pt idx="20">
                  <c:v>16</c:v>
                </c:pt>
                <c:pt idx="21">
                  <c:v>8</c:v>
                </c:pt>
                <c:pt idx="22">
                  <c:v>16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10834944"/>
        <c:axId val="210202560"/>
        <c:axId val="0"/>
      </c:bar3DChart>
      <c:catAx>
        <c:axId val="210834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0202560"/>
        <c:crosses val="autoZero"/>
        <c:auto val="1"/>
        <c:lblAlgn val="ctr"/>
        <c:lblOffset val="100"/>
        <c:noMultiLvlLbl val="0"/>
      </c:catAx>
      <c:valAx>
        <c:axId val="21020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10834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14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10</c:v>
                </c:pt>
                <c:pt idx="8">
                  <c:v>25</c:v>
                </c:pt>
                <c:pt idx="9">
                  <c:v>15</c:v>
                </c:pt>
                <c:pt idx="10">
                  <c:v>23</c:v>
                </c:pt>
                <c:pt idx="11">
                  <c:v>14</c:v>
                </c:pt>
                <c:pt idx="12">
                  <c:v>16</c:v>
                </c:pt>
                <c:pt idx="13">
                  <c:v>23</c:v>
                </c:pt>
                <c:pt idx="14">
                  <c:v>27</c:v>
                </c:pt>
                <c:pt idx="15">
                  <c:v>28</c:v>
                </c:pt>
                <c:pt idx="16">
                  <c:v>25</c:v>
                </c:pt>
                <c:pt idx="17">
                  <c:v>30</c:v>
                </c:pt>
                <c:pt idx="18">
                  <c:v>31</c:v>
                </c:pt>
                <c:pt idx="19">
                  <c:v>25</c:v>
                </c:pt>
                <c:pt idx="20">
                  <c:v>16</c:v>
                </c:pt>
                <c:pt idx="21">
                  <c:v>8</c:v>
                </c:pt>
                <c:pt idx="22">
                  <c:v>16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0601984"/>
        <c:axId val="211159872"/>
        <c:axId val="0"/>
      </c:bar3DChart>
      <c:catAx>
        <c:axId val="2106019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1159872"/>
        <c:crosses val="autoZero"/>
        <c:auto val="1"/>
        <c:lblAlgn val="ctr"/>
        <c:lblOffset val="100"/>
        <c:noMultiLvlLbl val="0"/>
      </c:catAx>
      <c:valAx>
        <c:axId val="21115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0601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0600960"/>
        <c:axId val="211161024"/>
        <c:axId val="0"/>
      </c:bar3DChart>
      <c:catAx>
        <c:axId val="210600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1161024"/>
        <c:crosses val="autoZero"/>
        <c:auto val="1"/>
        <c:lblAlgn val="ctr"/>
        <c:lblOffset val="100"/>
        <c:noMultiLvlLbl val="0"/>
      </c:catAx>
      <c:valAx>
        <c:axId val="211161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0600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2022</c:v>
                </c:pt>
                <c:pt idx="1">
                  <c:v>GRUAS 2021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410</c:v>
                </c:pt>
                <c:pt idx="1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0533888"/>
        <c:axId val="211945152"/>
        <c:axId val="0"/>
      </c:bar3DChart>
      <c:catAx>
        <c:axId val="2105338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1945152"/>
        <c:crosses val="autoZero"/>
        <c:auto val="1"/>
        <c:lblAlgn val="ctr"/>
        <c:lblOffset val="100"/>
        <c:noMultiLvlLbl val="0"/>
      </c:catAx>
      <c:valAx>
        <c:axId val="211945152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10533888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ABR/21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30</c:v>
                </c:pt>
                <c:pt idx="1">
                  <c:v>27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ABR/22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40</c:v>
                </c:pt>
                <c:pt idx="1">
                  <c:v>20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2953088"/>
        <c:axId val="211968000"/>
        <c:axId val="0"/>
      </c:bar3DChart>
      <c:catAx>
        <c:axId val="21295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1968000"/>
        <c:crosses val="autoZero"/>
        <c:auto val="1"/>
        <c:lblAlgn val="ctr"/>
        <c:lblOffset val="100"/>
        <c:noMultiLvlLbl val="0"/>
      </c:catAx>
      <c:valAx>
        <c:axId val="211968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2953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ABR/21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583</c:v>
                </c:pt>
                <c:pt idx="1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ABR/22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545</c:v>
                </c:pt>
                <c:pt idx="1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1331072"/>
        <c:axId val="211972032"/>
        <c:axId val="0"/>
      </c:bar3DChart>
      <c:catAx>
        <c:axId val="21133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1972032"/>
        <c:crosses val="autoZero"/>
        <c:auto val="1"/>
        <c:lblAlgn val="ctr"/>
        <c:lblOffset val="100"/>
        <c:noMultiLvlLbl val="0"/>
      </c:catAx>
      <c:valAx>
        <c:axId val="211972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1331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MULTA'!$D$10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MULTA'!$D$18</c:f>
              <c:numCache>
                <c:formatCode>General</c:formatCode>
                <c:ptCount val="1"/>
                <c:pt idx="0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MULTA'!$E$10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MULTA'!$F$10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MULTA'!$G$10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MULTA'!$G$18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MULTA'!$H$10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MULTA'!$I$10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2528128"/>
        <c:axId val="212631552"/>
        <c:axId val="0"/>
      </c:bar3DChart>
      <c:catAx>
        <c:axId val="212528128"/>
        <c:scaling>
          <c:orientation val="minMax"/>
        </c:scaling>
        <c:delete val="0"/>
        <c:axPos val="b"/>
        <c:majorTickMark val="none"/>
        <c:minorTickMark val="none"/>
        <c:tickLblPos val="nextTo"/>
        <c:crossAx val="212631552"/>
        <c:crosses val="autoZero"/>
        <c:auto val="1"/>
        <c:lblAlgn val="ctr"/>
        <c:lblOffset val="100"/>
        <c:noMultiLvlLbl val="0"/>
      </c:catAx>
      <c:valAx>
        <c:axId val="212631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25281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11511296"/>
        <c:axId val="212636160"/>
        <c:axId val="0"/>
      </c:bar3DChart>
      <c:catAx>
        <c:axId val="211511296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2636160"/>
        <c:crosses val="autoZero"/>
        <c:auto val="1"/>
        <c:lblAlgn val="ctr"/>
        <c:lblOffset val="100"/>
        <c:noMultiLvlLbl val="0"/>
      </c:catAx>
      <c:valAx>
        <c:axId val="212636160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1511296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  <c:pt idx="0">
                  <c:v>0</c:v>
                </c:pt>
                <c:pt idx="2">
                  <c:v>6</c:v>
                </c:pt>
                <c:pt idx="4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510784"/>
        <c:axId val="212639040"/>
        <c:axId val="0"/>
      </c:bar3DChart>
      <c:catAx>
        <c:axId val="211510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2639040"/>
        <c:crosses val="autoZero"/>
        <c:auto val="1"/>
        <c:lblAlgn val="ctr"/>
        <c:lblOffset val="100"/>
        <c:noMultiLvlLbl val="0"/>
      </c:catAx>
      <c:valAx>
        <c:axId val="212639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1510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538402</xdr:colOff>
      <xdr:row>10</xdr:row>
      <xdr:rowOff>88899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34</xdr:row>
      <xdr:rowOff>75299</xdr:rowOff>
    </xdr:from>
    <xdr:to>
      <xdr:col>2</xdr:col>
      <xdr:colOff>508000</xdr:colOff>
      <xdr:row>41</xdr:row>
      <xdr:rowOff>144463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441299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/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/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14</xdr:col>
      <xdr:colOff>647700</xdr:colOff>
      <xdr:row>32</xdr:row>
      <xdr:rowOff>76200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317500</xdr:colOff>
      <xdr:row>0</xdr:row>
      <xdr:rowOff>88900</xdr:rowOff>
    </xdr:from>
    <xdr:to>
      <xdr:col>14</xdr:col>
      <xdr:colOff>30402</xdr:colOff>
      <xdr:row>8</xdr:row>
      <xdr:rowOff>317499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620500" y="889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/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/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393700</xdr:colOff>
      <xdr:row>30</xdr:row>
      <xdr:rowOff>127000</xdr:rowOff>
    </xdr:from>
    <xdr:to>
      <xdr:col>1</xdr:col>
      <xdr:colOff>2705100</xdr:colOff>
      <xdr:row>35</xdr:row>
      <xdr:rowOff>183464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78232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393700</xdr:colOff>
      <xdr:row>1</xdr:row>
      <xdr:rowOff>12700</xdr:rowOff>
    </xdr:from>
    <xdr:to>
      <xdr:col>14</xdr:col>
      <xdr:colOff>106602</xdr:colOff>
      <xdr:row>9</xdr:row>
      <xdr:rowOff>50799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68100" y="203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/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/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419100</xdr:colOff>
      <xdr:row>1</xdr:row>
      <xdr:rowOff>139700</xdr:rowOff>
    </xdr:from>
    <xdr:to>
      <xdr:col>14</xdr:col>
      <xdr:colOff>132002</xdr:colOff>
      <xdr:row>10</xdr:row>
      <xdr:rowOff>114299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80800" y="330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/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/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856387</xdr:colOff>
      <xdr:row>0</xdr:row>
      <xdr:rowOff>85725</xdr:rowOff>
    </xdr:from>
    <xdr:to>
      <xdr:col>8</xdr:col>
      <xdr:colOff>619125</xdr:colOff>
      <xdr:row>7</xdr:row>
      <xdr:rowOff>60324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809762" y="85725"/>
          <a:ext cx="1143863" cy="1412874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4</xdr:row>
      <xdr:rowOff>106681</xdr:rowOff>
    </xdr:from>
    <xdr:to>
      <xdr:col>7</xdr:col>
      <xdr:colOff>628650</xdr:colOff>
      <xdr:row>4</xdr:row>
      <xdr:rowOff>152400</xdr:rowOff>
    </xdr:to>
    <xdr:sp macro="" textlink="">
      <xdr:nvSpPr>
        <xdr:cNvPr id="15" name="14 Rectángulo redondeado"/>
        <xdr:cNvSpPr/>
      </xdr:nvSpPr>
      <xdr:spPr>
        <a:xfrm>
          <a:off x="304799" y="592456"/>
          <a:ext cx="84772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190498</xdr:colOff>
      <xdr:row>4</xdr:row>
      <xdr:rowOff>238125</xdr:rowOff>
    </xdr:from>
    <xdr:to>
      <xdr:col>7</xdr:col>
      <xdr:colOff>904874</xdr:colOff>
      <xdr:row>4</xdr:row>
      <xdr:rowOff>283844</xdr:rowOff>
    </xdr:to>
    <xdr:sp macro="" textlink="">
      <xdr:nvSpPr>
        <xdr:cNvPr id="17" name="16 Rectángulo redondeado"/>
        <xdr:cNvSpPr/>
      </xdr:nvSpPr>
      <xdr:spPr>
        <a:xfrm>
          <a:off x="476248" y="1066800"/>
          <a:ext cx="85153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7</xdr:col>
      <xdr:colOff>323851</xdr:colOff>
      <xdr:row>56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7</xdr:col>
      <xdr:colOff>219075</xdr:colOff>
      <xdr:row>79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646839</xdr:colOff>
      <xdr:row>0</xdr:row>
      <xdr:rowOff>38100</xdr:rowOff>
    </xdr:from>
    <xdr:to>
      <xdr:col>7</xdr:col>
      <xdr:colOff>600076</xdr:colOff>
      <xdr:row>9</xdr:row>
      <xdr:rowOff>76201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85839" y="38100"/>
          <a:ext cx="1048612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/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0</xdr:rowOff>
    </xdr:from>
    <xdr:to>
      <xdr:col>6</xdr:col>
      <xdr:colOff>685800</xdr:colOff>
      <xdr:row>5</xdr:row>
      <xdr:rowOff>45720</xdr:rowOff>
    </xdr:to>
    <xdr:sp macro="" textlink="">
      <xdr:nvSpPr>
        <xdr:cNvPr id="17" name="16 Rectángulo redondeado"/>
        <xdr:cNvSpPr/>
      </xdr:nvSpPr>
      <xdr:spPr>
        <a:xfrm>
          <a:off x="533400" y="8096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38</xdr:row>
      <xdr:rowOff>43854</xdr:rowOff>
    </xdr:from>
    <xdr:to>
      <xdr:col>4</xdr:col>
      <xdr:colOff>1123951</xdr:colOff>
      <xdr:row>41</xdr:row>
      <xdr:rowOff>55608</xdr:rowOff>
    </xdr:to>
    <xdr:pic>
      <xdr:nvPicPr>
        <xdr:cNvPr id="13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11207154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82</xdr:row>
      <xdr:rowOff>76200</xdr:rowOff>
    </xdr:from>
    <xdr:to>
      <xdr:col>4</xdr:col>
      <xdr:colOff>847725</xdr:colOff>
      <xdr:row>86</xdr:row>
      <xdr:rowOff>135579</xdr:rowOff>
    </xdr:to>
    <xdr:pic>
      <xdr:nvPicPr>
        <xdr:cNvPr id="14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44</xdr:row>
      <xdr:rowOff>381000</xdr:rowOff>
    </xdr:from>
    <xdr:to>
      <xdr:col>8</xdr:col>
      <xdr:colOff>495301</xdr:colOff>
      <xdr:row>65</xdr:row>
      <xdr:rowOff>342901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456338</xdr:colOff>
      <xdr:row>0</xdr:row>
      <xdr:rowOff>66675</xdr:rowOff>
    </xdr:from>
    <xdr:to>
      <xdr:col>8</xdr:col>
      <xdr:colOff>704850</xdr:colOff>
      <xdr:row>8</xdr:row>
      <xdr:rowOff>66676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447813" y="66675"/>
          <a:ext cx="1048612" cy="1238251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/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/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180975</xdr:colOff>
      <xdr:row>76</xdr:row>
      <xdr:rowOff>38100</xdr:rowOff>
    </xdr:from>
    <xdr:to>
      <xdr:col>2</xdr:col>
      <xdr:colOff>904875</xdr:colOff>
      <xdr:row>80</xdr:row>
      <xdr:rowOff>97479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6028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36</xdr:row>
      <xdr:rowOff>47625</xdr:rowOff>
    </xdr:from>
    <xdr:to>
      <xdr:col>8</xdr:col>
      <xdr:colOff>323850</xdr:colOff>
      <xdr:row>38</xdr:row>
      <xdr:rowOff>164154</xdr:rowOff>
    </xdr:to>
    <xdr:pic>
      <xdr:nvPicPr>
        <xdr:cNvPr id="13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9632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8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/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/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3009900</xdr:colOff>
      <xdr:row>41</xdr:row>
      <xdr:rowOff>142876</xdr:rowOff>
    </xdr:from>
    <xdr:to>
      <xdr:col>2</xdr:col>
      <xdr:colOff>544596</xdr:colOff>
      <xdr:row>43</xdr:row>
      <xdr:rowOff>287980</xdr:rowOff>
    </xdr:to>
    <xdr:pic>
      <xdr:nvPicPr>
        <xdr:cNvPr id="5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1306176"/>
          <a:ext cx="2316246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12</xdr:col>
      <xdr:colOff>63499</xdr:colOff>
      <xdr:row>1</xdr:row>
      <xdr:rowOff>140381</xdr:rowOff>
    </xdr:from>
    <xdr:to>
      <xdr:col>14</xdr:col>
      <xdr:colOff>22196</xdr:colOff>
      <xdr:row>10</xdr:row>
      <xdr:rowOff>63500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53699" y="330881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/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/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31</xdr:row>
      <xdr:rowOff>25400</xdr:rowOff>
    </xdr:from>
    <xdr:to>
      <xdr:col>2</xdr:col>
      <xdr:colOff>457200</xdr:colOff>
      <xdr:row>36</xdr:row>
      <xdr:rowOff>62398</xdr:rowOff>
    </xdr:to>
    <xdr:pic>
      <xdr:nvPicPr>
        <xdr:cNvPr id="14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317499</xdr:colOff>
      <xdr:row>40</xdr:row>
      <xdr:rowOff>76200</xdr:rowOff>
    </xdr:from>
    <xdr:to>
      <xdr:col>13</xdr:col>
      <xdr:colOff>276196</xdr:colOff>
      <xdr:row>50</xdr:row>
      <xdr:rowOff>12019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007599" y="93472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/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/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723900</xdr:colOff>
      <xdr:row>75</xdr:row>
      <xdr:rowOff>177800</xdr:rowOff>
    </xdr:from>
    <xdr:to>
      <xdr:col>14</xdr:col>
      <xdr:colOff>139700</xdr:colOff>
      <xdr:row>80</xdr:row>
      <xdr:rowOff>62398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900" y="167640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142874</xdr:rowOff>
    </xdr:from>
    <xdr:to>
      <xdr:col>4</xdr:col>
      <xdr:colOff>781051</xdr:colOff>
      <xdr:row>8</xdr:row>
      <xdr:rowOff>82984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62650" y="142874"/>
          <a:ext cx="1038226" cy="1225985"/>
        </a:xfrm>
        <a:prstGeom prst="rect">
          <a:avLst/>
        </a:prstGeom>
      </xdr:spPr>
    </xdr:pic>
    <xdr:clientData/>
  </xdr:twoCellAnchor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/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/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1876425</xdr:colOff>
      <xdr:row>41</xdr:row>
      <xdr:rowOff>29393</xdr:rowOff>
    </xdr:from>
    <xdr:to>
      <xdr:col>2</xdr:col>
      <xdr:colOff>4076700</xdr:colOff>
      <xdr:row>46</xdr:row>
      <xdr:rowOff>51955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7716068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139699</xdr:colOff>
      <xdr:row>3</xdr:row>
      <xdr:rowOff>0</xdr:rowOff>
    </xdr:from>
    <xdr:to>
      <xdr:col>14</xdr:col>
      <xdr:colOff>98396</xdr:colOff>
      <xdr:row>11</xdr:row>
      <xdr:rowOff>126319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66399" y="571500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101600</xdr:colOff>
      <xdr:row>9</xdr:row>
      <xdr:rowOff>62819</xdr:rowOff>
    </xdr:from>
    <xdr:to>
      <xdr:col>11</xdr:col>
      <xdr:colOff>637776</xdr:colOff>
      <xdr:row>9</xdr:row>
      <xdr:rowOff>108538</xdr:rowOff>
    </xdr:to>
    <xdr:sp macro="" textlink="">
      <xdr:nvSpPr>
        <xdr:cNvPr id="10" name="9 Rectángulo redondeado"/>
        <xdr:cNvSpPr/>
      </xdr:nvSpPr>
      <xdr:spPr>
        <a:xfrm>
          <a:off x="508000" y="19678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355598</xdr:colOff>
      <xdr:row>9</xdr:row>
      <xdr:rowOff>162513</xdr:rowOff>
    </xdr:from>
    <xdr:to>
      <xdr:col>11</xdr:col>
      <xdr:colOff>774699</xdr:colOff>
      <xdr:row>10</xdr:row>
      <xdr:rowOff>24719</xdr:rowOff>
    </xdr:to>
    <xdr:sp macro="" textlink="">
      <xdr:nvSpPr>
        <xdr:cNvPr id="11" name="10 Rectángulo redondeado"/>
        <xdr:cNvSpPr/>
      </xdr:nvSpPr>
      <xdr:spPr>
        <a:xfrm>
          <a:off x="761998" y="20675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215900</xdr:colOff>
      <xdr:row>25</xdr:row>
      <xdr:rowOff>228600</xdr:rowOff>
    </xdr:from>
    <xdr:to>
      <xdr:col>2</xdr:col>
      <xdr:colOff>495300</xdr:colOff>
      <xdr:row>27</xdr:row>
      <xdr:rowOff>334630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7874000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24</xdr:row>
      <xdr:rowOff>330275</xdr:rowOff>
    </xdr:from>
    <xdr:to>
      <xdr:col>2</xdr:col>
      <xdr:colOff>127000</xdr:colOff>
      <xdr:row>28</xdr:row>
      <xdr:rowOff>156830</xdr:rowOff>
    </xdr:to>
    <xdr:pic>
      <xdr:nvPicPr>
        <xdr:cNvPr id="7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25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/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/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174281</xdr:colOff>
      <xdr:row>0</xdr:row>
      <xdr:rowOff>38100</xdr:rowOff>
    </xdr:from>
    <xdr:to>
      <xdr:col>11</xdr:col>
      <xdr:colOff>647700</xdr:colOff>
      <xdr:row>9</xdr:row>
      <xdr:rowOff>17931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918356" y="381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5</xdr:row>
      <xdr:rowOff>21544</xdr:rowOff>
    </xdr:from>
    <xdr:to>
      <xdr:col>9</xdr:col>
      <xdr:colOff>948797</xdr:colOff>
      <xdr:row>5</xdr:row>
      <xdr:rowOff>67263</xdr:rowOff>
    </xdr:to>
    <xdr:sp macro="" textlink="">
      <xdr:nvSpPr>
        <xdr:cNvPr id="10" name="9 Rectángulo redondeado"/>
        <xdr:cNvSpPr/>
      </xdr:nvSpPr>
      <xdr:spPr>
        <a:xfrm>
          <a:off x="657226" y="831169"/>
          <a:ext cx="894979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95250</xdr:colOff>
      <xdr:row>6</xdr:row>
      <xdr:rowOff>14557</xdr:rowOff>
    </xdr:to>
    <xdr:sp macro="" textlink="">
      <xdr:nvSpPr>
        <xdr:cNvPr id="11" name="10 Rectángulo redondeado"/>
        <xdr:cNvSpPr/>
      </xdr:nvSpPr>
      <xdr:spPr>
        <a:xfrm>
          <a:off x="822324" y="940388"/>
          <a:ext cx="90170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38100</xdr:colOff>
      <xdr:row>35</xdr:row>
      <xdr:rowOff>57150</xdr:rowOff>
    </xdr:from>
    <xdr:to>
      <xdr:col>3</xdr:col>
      <xdr:colOff>752475</xdr:colOff>
      <xdr:row>40</xdr:row>
      <xdr:rowOff>140955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029450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1109662</xdr:colOff>
      <xdr:row>19</xdr:row>
      <xdr:rowOff>57150</xdr:rowOff>
    </xdr:from>
    <xdr:to>
      <xdr:col>8</xdr:col>
      <xdr:colOff>704850</xdr:colOff>
      <xdr:row>35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23</xdr:row>
      <xdr:rowOff>28574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298106</xdr:colOff>
      <xdr:row>1</xdr:row>
      <xdr:rowOff>66675</xdr:rowOff>
    </xdr:from>
    <xdr:to>
      <xdr:col>17</xdr:col>
      <xdr:colOff>371475</xdr:colOff>
      <xdr:row>9</xdr:row>
      <xdr:rowOff>189381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432331" y="2286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/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380999</xdr:colOff>
      <xdr:row>5</xdr:row>
      <xdr:rowOff>37419</xdr:rowOff>
    </xdr:from>
    <xdr:to>
      <xdr:col>14</xdr:col>
      <xdr:colOff>200025</xdr:colOff>
      <xdr:row>5</xdr:row>
      <xdr:rowOff>83138</xdr:rowOff>
    </xdr:to>
    <xdr:sp macro="" textlink="">
      <xdr:nvSpPr>
        <xdr:cNvPr id="15" name="14 Rectángulo redondeado"/>
        <xdr:cNvSpPr/>
      </xdr:nvSpPr>
      <xdr:spPr>
        <a:xfrm flipV="1">
          <a:off x="828674" y="847044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26</xdr:row>
      <xdr:rowOff>136161</xdr:rowOff>
    </xdr:from>
    <xdr:to>
      <xdr:col>5</xdr:col>
      <xdr:colOff>114300</xdr:colOff>
      <xdr:row>32</xdr:row>
      <xdr:rowOff>7605</xdr:rowOff>
    </xdr:to>
    <xdr:pic>
      <xdr:nvPicPr>
        <xdr:cNvPr id="16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321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1</xdr:row>
      <xdr:rowOff>45902</xdr:rowOff>
    </xdr:from>
    <xdr:to>
      <xdr:col>13</xdr:col>
      <xdr:colOff>685801</xdr:colOff>
      <xdr:row>9</xdr:row>
      <xdr:rowOff>113181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639050" y="207827"/>
          <a:ext cx="1162051" cy="137220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/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/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266700</xdr:colOff>
      <xdr:row>30</xdr:row>
      <xdr:rowOff>142875</xdr:rowOff>
    </xdr:from>
    <xdr:to>
      <xdr:col>3</xdr:col>
      <xdr:colOff>123825</xdr:colOff>
      <xdr:row>36</xdr:row>
      <xdr:rowOff>14319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600700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161925</xdr:colOff>
      <xdr:row>11</xdr:row>
      <xdr:rowOff>28576</xdr:rowOff>
    </xdr:from>
    <xdr:to>
      <xdr:col>13</xdr:col>
      <xdr:colOff>704850</xdr:colOff>
      <xdr:row>27</xdr:row>
      <xdr:rowOff>238126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B10:D19" totalsRowShown="0" headerRowDxfId="130" dataDxfId="128" headerRowBorderDxfId="129" tableBorderDxfId="127" totalsRowBorderDxfId="126">
  <tableColumns count="3">
    <tableColumn id="1" name="CONCEPTO" dataDxfId="125"/>
    <tableColumn id="2" name="ABR/21" dataDxfId="124"/>
    <tableColumn id="3" name="ABR/22" dataDxfId="12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9:D17" totalsRowShown="0" headerRowDxfId="122" dataDxfId="120" headerRowBorderDxfId="121" tableBorderDxfId="119">
  <sortState ref="B18:D25">
    <sortCondition ref="C18:C25"/>
  </sortState>
  <tableColumns count="3">
    <tableColumn id="1" name="CONCEPTOS" dataDxfId="118" dataCellStyle="Normal 2"/>
    <tableColumn id="2" name="ABR/21" dataDxfId="117" dataCellStyle="Normal 2"/>
    <tableColumn id="3" name="ABR/22" dataDxfId="116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1:D16" totalsRowShown="0" headerRowDxfId="115" dataDxfId="113" headerRowBorderDxfId="114" tableBorderDxfId="112">
  <tableColumns count="3">
    <tableColumn id="1" name="CONCEPTO" dataDxfId="111" dataCellStyle="Normal 2"/>
    <tableColumn id="2" name="ABR/21" dataDxfId="110" dataCellStyle="Normal 2"/>
    <tableColumn id="3" name="ABR/22" dataDxfId="109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3:D18" totalsRowShown="0" headerRowDxfId="108" dataDxfId="106" headerRowBorderDxfId="107" tableBorderDxfId="105">
  <tableColumns count="3">
    <tableColumn id="1" name="CONCEPTO" dataDxfId="104" dataCellStyle="Normal 2"/>
    <tableColumn id="2" name="ABR/21" dataDxfId="103" dataCellStyle="Normal 2"/>
    <tableColumn id="3" name="ABR/22" dataDxfId="102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9:G37" totalsRowShown="0" headerRowDxfId="101" dataDxfId="99" headerRowBorderDxfId="100" tableBorderDxfId="98" headerRowCellStyle="Normal 2">
  <tableColumns count="6">
    <tableColumn id="1" name="EDAD" dataDxfId="97"/>
    <tableColumn id="2" name="CHOQUES" dataDxfId="96"/>
    <tableColumn id="3" name="ATROPELLOS" dataDxfId="95"/>
    <tableColumn id="4" name="VOLCADURAS" dataDxfId="94"/>
    <tableColumn id="5" name="CAIDA DE PERSONA" dataDxfId="93"/>
    <tableColumn id="6" name="COMPUTO" dataDxfId="92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91" dataDxfId="89" headerRowBorderDxfId="90" tableBorderDxfId="88" headerRowCellStyle="Normal 2" dataCellStyle="Normal 2">
  <tableColumns count="6">
    <tableColumn id="1" name="HORA" dataDxfId="87"/>
    <tableColumn id="2" name="CHOQUES" dataDxfId="86" dataCellStyle="Normal 2"/>
    <tableColumn id="3" name="ATROPELLOS" dataDxfId="85" dataCellStyle="Normal 2"/>
    <tableColumn id="4" name="VOLCADURAS" dataDxfId="84" dataCellStyle="Normal 2"/>
    <tableColumn id="5" name="CAIDA DE PERSONA" dataDxfId="83" dataCellStyle="Normal 2"/>
    <tableColumn id="6" name="COMPUTO" dataDxfId="82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81" dataDxfId="79" headerRowBorderDxfId="80" tableBorderDxfId="78" headerRowCellStyle="Normal 2" dataCellStyle="Normal 2">
  <sortState ref="B12:C37">
    <sortCondition ref="B12:B37"/>
  </sortState>
  <tableColumns count="2">
    <tableColumn id="1" name="HORA" dataDxfId="77"/>
    <tableColumn id="2" name="ESTADO  DE EBRIEDAD" dataDxfId="76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75" dataDxfId="73" headerRowBorderDxfId="74" tableBorderDxfId="72" totalsRowBorderDxfId="71" headerRowCellStyle="Normal 2" dataCellStyle="Normal 2">
  <sortState ref="B46:C63">
    <sortCondition ref="B46:B63"/>
  </sortState>
  <tableColumns count="2">
    <tableColumn id="1" name="EDAD" dataDxfId="70"/>
    <tableColumn id="2" name="ESTADO  DE EBRIEDAD" dataDxfId="69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68" dataDxfId="66" headerRowBorderDxfId="67" tableBorderDxfId="65" totalsRowBorderDxfId="64" headerRowCellStyle="Normal 2">
  <autoFilter ref="B68:C70"/>
  <tableColumns count="2">
    <tableColumn id="1" name="GENERO " dataDxfId="63" dataCellStyle="Normal 2"/>
    <tableColumn id="2" name="E.E." dataDxfId="62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1:C40" totalsRowShown="0" headerRowDxfId="61" dataDxfId="59" headerRowBorderDxfId="60" tableBorderDxfId="58" headerRowCellStyle="Normal 2">
  <tableColumns count="2">
    <tableColumn id="1" name="VEHICULO" dataDxfId="57" dataCellStyle="Normal 2"/>
    <tableColumn id="2" name="CANTIDAD" dataDxfId="56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dataDxfId="54" headerRowBorderDxfId="55" tableBorderDxfId="53">
  <tableColumns count="2">
    <tableColumn id="1" name="CONCEPTO" dataDxfId="52"/>
    <tableColumn id="2" name="Columna1" dataDxfId="51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id="16" name="Tabla16" displayName="Tabla16" ref="C11:D38" totalsRowShown="0" headerRowDxfId="50" dataDxfId="48" headerRowBorderDxfId="49" tableBorderDxfId="47" totalsRowBorderDxfId="46">
  <tableColumns count="2">
    <tableColumn id="1" name="CRUCERO" dataDxfId="45"/>
    <tableColumn id="2" name="No. INCIDENTES" dataDxfId="44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id="1" name="Tabla1" displayName="Tabla1" ref="B12:D17" totalsRowShown="0" headerRowDxfId="43" dataDxfId="41" headerRowBorderDxfId="42" tableBorderDxfId="40">
  <tableColumns count="3">
    <tableColumn id="1" name="CONCEPTO" dataDxfId="39"/>
    <tableColumn id="2" name="ABR/21" dataDxfId="38"/>
    <tableColumn id="3" name="ABR/22" dataDxfId="37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id="3" name="Tabla14" displayName="Tabla14" ref="A12:C17" totalsRowShown="0" headerRowDxfId="36" dataDxfId="34" headerRowBorderDxfId="35" tableBorderDxfId="33">
  <tableColumns count="3">
    <tableColumn id="1" name="CONCEPTO" dataDxfId="32"/>
    <tableColumn id="2" name="ABR/21" dataDxfId="31"/>
    <tableColumn id="3" name="ABR/22" dataDxfId="30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id="11" name="Tabla13" displayName="Tabla13" ref="C10:J18" totalsRowShown="0" headerRowDxfId="29" dataDxfId="27" headerRowBorderDxfId="28" tableBorderDxfId="26">
  <tableColumns count="8">
    <tableColumn id="1" name="Columna1" dataDxfId="25"/>
    <tableColumn id="2" name="CUMPLIDOS" dataDxfId="24"/>
    <tableColumn id="3" name="ACTIVIDAD" dataDxfId="23"/>
    <tableColumn id="4" name="AMONESTADOS" dataDxfId="22"/>
    <tableColumn id="5" name="PREESC. MÉDICA" dataDxfId="21"/>
    <tableColumn id="6" name="A.A." dataDxfId="20"/>
    <tableColumn id="7" name="OTROS" dataDxfId="19"/>
    <tableColumn id="9" name="TOTAL" dataDxfId="18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id="8" name="Tabla8" displayName="Tabla8" ref="B11:G15" totalsRowShown="0" headerRowDxfId="17" dataDxfId="16" tableBorderDxfId="15">
  <tableColumns count="6">
    <tableColumn id="1" name="Columna1" dataDxfId="14"/>
    <tableColumn id="2" name="ASUNTOS INTERNOS" dataDxfId="13"/>
    <tableColumn id="3" name="COLEGIADO" dataDxfId="12"/>
    <tableColumn id="4" name="JUZGADO III" dataDxfId="11"/>
    <tableColumn id="5" name="JUZGADO IV" dataDxfId="10"/>
    <tableColumn id="6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id="9" name="Tabla9" displayName="Tabla9" ref="B18:G23" totalsRowShown="0" headerRowDxfId="8" dataDxfId="7" tableBorderDxfId="6">
  <tableColumns count="6">
    <tableColumn id="1" name="Columna1" dataDxfId="5"/>
    <tableColumn id="2" name="ASUNTOS INTERNOS" dataDxfId="4"/>
    <tableColumn id="3" name="JUZGADO I" dataDxfId="3"/>
    <tableColumn id="4" name="JUZGADO III" dataDxfId="2">
      <calculatedColumnFormula>E16+E17</calculatedColumnFormula>
    </tableColumn>
    <tableColumn id="5" name="JUZGADO IV" dataDxfId="1"/>
    <tableColumn id="6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view="pageLayout" topLeftCell="A10" zoomScale="75" zoomScaleNormal="75" zoomScaleSheetLayoutView="75" zoomScalePageLayoutView="75" workbookViewId="0">
      <selection activeCell="D28" sqref="D28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 x14ac:dyDescent="0.2">
      <c r="B1" s="2"/>
      <c r="C1" s="2"/>
      <c r="D1" s="2"/>
    </row>
    <row r="2" spans="2:8" x14ac:dyDescent="0.2">
      <c r="B2" s="342" t="s">
        <v>171</v>
      </c>
      <c r="C2" s="342"/>
      <c r="D2" s="342"/>
      <c r="E2" s="342"/>
      <c r="F2" s="342"/>
      <c r="G2" s="342"/>
      <c r="H2" s="342"/>
    </row>
    <row r="3" spans="2:8" x14ac:dyDescent="0.2">
      <c r="B3" s="342"/>
      <c r="C3" s="342"/>
      <c r="D3" s="342"/>
      <c r="E3" s="342"/>
      <c r="F3" s="342"/>
      <c r="G3" s="342"/>
      <c r="H3" s="342"/>
    </row>
    <row r="4" spans="2:8" ht="50.25" customHeight="1" x14ac:dyDescent="0.2">
      <c r="B4" s="342"/>
      <c r="C4" s="342"/>
      <c r="D4" s="342"/>
      <c r="E4" s="342"/>
      <c r="F4" s="342"/>
      <c r="G4" s="342"/>
      <c r="H4" s="342"/>
    </row>
    <row r="5" spans="2:8" ht="4.5" customHeight="1" x14ac:dyDescent="0.2">
      <c r="B5" s="2"/>
      <c r="C5" s="2"/>
      <c r="D5" s="2"/>
    </row>
    <row r="6" spans="2:8" hidden="1" x14ac:dyDescent="0.2">
      <c r="B6" s="2"/>
      <c r="C6" s="2"/>
      <c r="D6" s="2"/>
    </row>
    <row r="7" spans="2:8" x14ac:dyDescent="0.2">
      <c r="B7" s="2"/>
      <c r="C7" s="2"/>
      <c r="D7" s="2"/>
    </row>
    <row r="8" spans="2:8" x14ac:dyDescent="0.2">
      <c r="B8" s="2"/>
      <c r="C8" s="2"/>
      <c r="D8" s="2"/>
    </row>
    <row r="9" spans="2:8" ht="5.25" customHeight="1" x14ac:dyDescent="0.2">
      <c r="B9" s="2"/>
      <c r="C9" s="2"/>
      <c r="D9" s="74"/>
    </row>
    <row r="10" spans="2:8" ht="21" customHeight="1" x14ac:dyDescent="0.2">
      <c r="B10" s="239" t="s">
        <v>0</v>
      </c>
      <c r="C10" s="240" t="s">
        <v>173</v>
      </c>
      <c r="D10" s="241" t="s">
        <v>174</v>
      </c>
    </row>
    <row r="11" spans="2:8" ht="30.95" customHeight="1" x14ac:dyDescent="0.2">
      <c r="B11" s="237" t="s">
        <v>1</v>
      </c>
      <c r="C11" s="204">
        <v>281</v>
      </c>
      <c r="D11" s="190">
        <v>360</v>
      </c>
    </row>
    <row r="12" spans="2:8" ht="30.95" customHeight="1" x14ac:dyDescent="0.2">
      <c r="B12" s="237" t="s">
        <v>2</v>
      </c>
      <c r="C12" s="204">
        <v>15</v>
      </c>
      <c r="D12" s="190">
        <v>8</v>
      </c>
    </row>
    <row r="13" spans="2:8" ht="30.95" customHeight="1" x14ac:dyDescent="0.2">
      <c r="B13" s="237" t="s">
        <v>3</v>
      </c>
      <c r="C13" s="204">
        <v>7</v>
      </c>
      <c r="D13" s="190">
        <v>5</v>
      </c>
    </row>
    <row r="14" spans="2:8" ht="30.95" customHeight="1" x14ac:dyDescent="0.2">
      <c r="B14" s="237" t="s">
        <v>4</v>
      </c>
      <c r="C14" s="204">
        <v>1</v>
      </c>
      <c r="D14" s="190">
        <v>0</v>
      </c>
    </row>
    <row r="15" spans="2:8" ht="12.75" customHeight="1" x14ac:dyDescent="0.2">
      <c r="B15" s="237"/>
      <c r="C15" s="204"/>
      <c r="D15" s="190"/>
    </row>
    <row r="16" spans="2:8" ht="30.95" customHeight="1" x14ac:dyDescent="0.2">
      <c r="B16" s="337" t="s">
        <v>5</v>
      </c>
      <c r="C16" s="338">
        <v>304</v>
      </c>
      <c r="D16" s="338">
        <f>D11+D12+D13+D14</f>
        <v>373</v>
      </c>
    </row>
    <row r="17" spans="2:5" ht="12.75" customHeight="1" x14ac:dyDescent="0.2">
      <c r="B17" s="237"/>
      <c r="C17" s="204"/>
      <c r="D17" s="190"/>
    </row>
    <row r="18" spans="2:5" ht="30.95" customHeight="1" x14ac:dyDescent="0.2">
      <c r="B18" s="237" t="s">
        <v>6</v>
      </c>
      <c r="C18" s="204">
        <v>234</v>
      </c>
      <c r="D18" s="190">
        <v>196</v>
      </c>
    </row>
    <row r="19" spans="2:5" ht="30.95" customHeight="1" x14ac:dyDescent="0.2">
      <c r="B19" s="238" t="s">
        <v>7</v>
      </c>
      <c r="C19" s="205">
        <v>4</v>
      </c>
      <c r="D19" s="191">
        <v>3</v>
      </c>
    </row>
    <row r="20" spans="2:5" ht="9" customHeight="1" x14ac:dyDescent="0.2">
      <c r="E20" s="73"/>
    </row>
    <row r="21" spans="2:5" x14ac:dyDescent="0.2">
      <c r="E21" s="73"/>
    </row>
    <row r="22" spans="2:5" x14ac:dyDescent="0.2">
      <c r="E22" s="73"/>
    </row>
    <row r="23" spans="2:5" x14ac:dyDescent="0.2">
      <c r="E23" s="73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view="pageLayout" topLeftCell="A7" zoomScale="75" zoomScaleNormal="50" zoomScaleSheetLayoutView="75" zoomScalePageLayoutView="75" workbookViewId="0">
      <selection activeCell="C26" sqref="C26:D26"/>
    </sheetView>
  </sheetViews>
  <sheetFormatPr baseColWidth="10" defaultRowHeight="15" x14ac:dyDescent="0.2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2" spans="1:17" x14ac:dyDescent="0.2">
      <c r="B2" s="343" t="s">
        <v>172</v>
      </c>
      <c r="C2" s="343"/>
      <c r="D2" s="343"/>
      <c r="E2" s="343"/>
      <c r="F2" s="343"/>
      <c r="G2" s="343"/>
      <c r="H2" s="343"/>
      <c r="I2" s="343"/>
    </row>
    <row r="3" spans="1:17" ht="15" customHeight="1" x14ac:dyDescent="0.2">
      <c r="B3" s="343"/>
      <c r="C3" s="343"/>
      <c r="D3" s="343"/>
      <c r="E3" s="343"/>
      <c r="F3" s="343"/>
      <c r="G3" s="343"/>
      <c r="H3" s="343"/>
      <c r="I3" s="343"/>
      <c r="J3" s="242"/>
      <c r="K3" s="242"/>
    </row>
    <row r="4" spans="1:17" ht="15" customHeight="1" x14ac:dyDescent="0.2">
      <c r="A4" s="242"/>
      <c r="B4" s="343"/>
      <c r="C4" s="343"/>
      <c r="D4" s="343"/>
      <c r="E4" s="343"/>
      <c r="F4" s="343"/>
      <c r="G4" s="343"/>
      <c r="H4" s="343"/>
      <c r="I4" s="343"/>
      <c r="J4" s="242"/>
      <c r="K4" s="242"/>
    </row>
    <row r="5" spans="1:17" ht="15" customHeight="1" x14ac:dyDescent="0.2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7" ht="13.5" customHeight="1" x14ac:dyDescent="0.3">
      <c r="A6" s="242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72"/>
      <c r="M6" s="72"/>
      <c r="N6" s="72"/>
      <c r="O6" s="72"/>
      <c r="P6" s="72"/>
      <c r="Q6" s="72"/>
    </row>
    <row r="8" spans="1:17" ht="11.1" customHeight="1" x14ac:dyDescent="0.2">
      <c r="B8" s="4"/>
      <c r="C8" s="4"/>
      <c r="D8" s="4"/>
    </row>
    <row r="9" spans="1:17" ht="36" customHeight="1" x14ac:dyDescent="0.2">
      <c r="B9" s="155" t="s">
        <v>13</v>
      </c>
      <c r="C9" s="240" t="s">
        <v>173</v>
      </c>
      <c r="D9" s="241" t="s">
        <v>174</v>
      </c>
    </row>
    <row r="10" spans="1:17" ht="30.95" customHeight="1" x14ac:dyDescent="0.2">
      <c r="B10" s="156" t="s">
        <v>11</v>
      </c>
      <c r="C10" s="208">
        <v>2</v>
      </c>
      <c r="D10" s="193">
        <v>0</v>
      </c>
    </row>
    <row r="11" spans="1:17" ht="30.95" customHeight="1" x14ac:dyDescent="0.2">
      <c r="B11" s="156" t="s">
        <v>117</v>
      </c>
      <c r="C11" s="209">
        <v>5</v>
      </c>
      <c r="D11" s="193">
        <v>1</v>
      </c>
    </row>
    <row r="12" spans="1:17" ht="30.95" customHeight="1" x14ac:dyDescent="0.2">
      <c r="B12" s="156" t="s">
        <v>12</v>
      </c>
      <c r="C12" s="209">
        <v>30</v>
      </c>
      <c r="D12" s="193">
        <v>40</v>
      </c>
    </row>
    <row r="13" spans="1:17" ht="37.5" customHeight="1" x14ac:dyDescent="0.2">
      <c r="B13" s="156" t="s">
        <v>10</v>
      </c>
      <c r="C13" s="209">
        <v>44</v>
      </c>
      <c r="D13" s="193">
        <v>54</v>
      </c>
    </row>
    <row r="14" spans="1:17" ht="39.75" customHeight="1" x14ac:dyDescent="0.2">
      <c r="B14" s="156" t="s">
        <v>9</v>
      </c>
      <c r="C14" s="209">
        <v>51</v>
      </c>
      <c r="D14" s="193">
        <v>79</v>
      </c>
    </row>
    <row r="15" spans="1:17" ht="30.95" customHeight="1" thickBot="1" x14ac:dyDescent="0.25">
      <c r="B15" s="157" t="s">
        <v>114</v>
      </c>
      <c r="C15" s="210">
        <v>172</v>
      </c>
      <c r="D15" s="195">
        <v>199</v>
      </c>
    </row>
    <row r="16" spans="1:17" ht="6.75" customHeight="1" thickBot="1" x14ac:dyDescent="0.4">
      <c r="B16" s="192"/>
      <c r="C16" s="206"/>
      <c r="D16" s="211"/>
    </row>
    <row r="17" spans="2:4" ht="30.95" customHeight="1" x14ac:dyDescent="0.2">
      <c r="B17" s="158" t="s">
        <v>5</v>
      </c>
      <c r="C17" s="207">
        <f>SUM(C10:C16)</f>
        <v>304</v>
      </c>
      <c r="D17" s="212">
        <f>SUM(D10:D16)</f>
        <v>373</v>
      </c>
    </row>
    <row r="18" spans="2:4" ht="11.1" customHeight="1" x14ac:dyDescent="0.2"/>
    <row r="19" spans="2:4" ht="11.1" customHeight="1" x14ac:dyDescent="0.2"/>
    <row r="21" spans="2:4" x14ac:dyDescent="0.2">
      <c r="B21" s="6"/>
    </row>
    <row r="22" spans="2:4" x14ac:dyDescent="0.2">
      <c r="B22" s="346"/>
      <c r="C22" s="346"/>
      <c r="D22" s="346"/>
    </row>
    <row r="23" spans="2:4" x14ac:dyDescent="0.2">
      <c r="B23" s="346"/>
      <c r="C23" s="346"/>
      <c r="D23" s="346"/>
    </row>
    <row r="24" spans="2:4" ht="18.75" x14ac:dyDescent="0.3">
      <c r="B24" s="236"/>
      <c r="C24" s="344"/>
      <c r="D24" s="344"/>
    </row>
    <row r="25" spans="2:4" ht="18.75" x14ac:dyDescent="0.3">
      <c r="B25" s="236"/>
      <c r="C25" s="344"/>
      <c r="D25" s="344"/>
    </row>
    <row r="26" spans="2:4" ht="18.75" x14ac:dyDescent="0.3">
      <c r="B26" s="236"/>
      <c r="C26" s="344"/>
      <c r="D26" s="344"/>
    </row>
    <row r="27" spans="2:4" ht="18.75" x14ac:dyDescent="0.3">
      <c r="B27" s="236"/>
      <c r="C27" s="344"/>
      <c r="D27" s="344"/>
    </row>
    <row r="28" spans="2:4" ht="18.75" x14ac:dyDescent="0.3">
      <c r="B28" s="236"/>
      <c r="C28" s="344"/>
      <c r="D28" s="344"/>
    </row>
    <row r="29" spans="2:4" ht="18.75" x14ac:dyDescent="0.3">
      <c r="B29" s="236"/>
      <c r="C29" s="344"/>
      <c r="D29" s="344"/>
    </row>
    <row r="30" spans="2:4" ht="18.75" x14ac:dyDescent="0.3">
      <c r="B30" s="236"/>
      <c r="C30" s="344"/>
      <c r="D30" s="344"/>
    </row>
    <row r="31" spans="2:4" ht="18.75" x14ac:dyDescent="0.3">
      <c r="B31" s="236"/>
      <c r="C31" s="344"/>
      <c r="D31" s="344"/>
    </row>
    <row r="32" spans="2:4" ht="18.75" x14ac:dyDescent="0.3">
      <c r="B32" s="236"/>
      <c r="C32" s="344"/>
      <c r="D32" s="344"/>
    </row>
    <row r="33" spans="2:4" ht="18.75" x14ac:dyDescent="0.3">
      <c r="B33" s="236"/>
      <c r="C33" s="344"/>
      <c r="D33" s="344"/>
    </row>
    <row r="34" spans="2:4" ht="18.75" x14ac:dyDescent="0.3">
      <c r="B34" s="236"/>
      <c r="C34" s="344"/>
      <c r="D34" s="344"/>
    </row>
    <row r="35" spans="2:4" ht="15.75" x14ac:dyDescent="0.25">
      <c r="B35" s="7"/>
      <c r="C35" s="345"/>
      <c r="D35" s="345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showGridLines="0" view="pageLayout" topLeftCell="A7" zoomScale="75" zoomScaleNormal="50" zoomScaleSheetLayoutView="75" zoomScalePageLayoutView="75" workbookViewId="0">
      <selection activeCell="C26" sqref="C26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 x14ac:dyDescent="0.2">
      <c r="F1" s="92"/>
    </row>
    <row r="3" spans="2:12" ht="15" customHeight="1" x14ac:dyDescent="0.2">
      <c r="B3" s="347" t="s">
        <v>154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</row>
    <row r="4" spans="2:12" ht="24.75" customHeight="1" x14ac:dyDescent="0.2"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</row>
    <row r="5" spans="2:12" ht="15" customHeight="1" x14ac:dyDescent="0.2"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</row>
    <row r="10" spans="2:12" x14ac:dyDescent="0.2">
      <c r="B10" s="8" t="s">
        <v>8</v>
      </c>
      <c r="C10" s="5"/>
      <c r="D10" s="5"/>
    </row>
    <row r="11" spans="2:12" ht="36" customHeight="1" x14ac:dyDescent="0.2">
      <c r="B11" s="159" t="s">
        <v>0</v>
      </c>
      <c r="C11" s="240" t="s">
        <v>173</v>
      </c>
      <c r="D11" s="241" t="s">
        <v>174</v>
      </c>
    </row>
    <row r="12" spans="2:12" ht="30.95" customHeight="1" x14ac:dyDescent="0.2">
      <c r="B12" s="156" t="s">
        <v>14</v>
      </c>
      <c r="C12" s="335">
        <v>23</v>
      </c>
      <c r="D12" s="213">
        <v>23</v>
      </c>
    </row>
    <row r="13" spans="2:12" ht="30.95" customHeight="1" x14ac:dyDescent="0.2">
      <c r="B13" s="156" t="s">
        <v>15</v>
      </c>
      <c r="C13" s="335">
        <v>19</v>
      </c>
      <c r="D13" s="213">
        <v>28</v>
      </c>
    </row>
    <row r="14" spans="2:12" ht="30.95" customHeight="1" x14ac:dyDescent="0.2">
      <c r="B14" s="156" t="s">
        <v>16</v>
      </c>
      <c r="C14" s="335">
        <v>2</v>
      </c>
      <c r="D14" s="213">
        <v>2</v>
      </c>
    </row>
    <row r="15" spans="2:12" ht="13.5" customHeight="1" x14ac:dyDescent="0.2">
      <c r="B15" s="160"/>
      <c r="C15" s="216"/>
      <c r="D15" s="214"/>
    </row>
    <row r="16" spans="2:12" ht="30.95" customHeight="1" x14ac:dyDescent="0.2">
      <c r="B16" s="161" t="s">
        <v>5</v>
      </c>
      <c r="C16" s="217">
        <f>C12+C13</f>
        <v>42</v>
      </c>
      <c r="D16" s="215">
        <f>D12+D13</f>
        <v>51</v>
      </c>
    </row>
    <row r="20" spans="2:2" ht="15.75" x14ac:dyDescent="0.25">
      <c r="B20" s="58"/>
    </row>
    <row r="41" spans="2:2" x14ac:dyDescent="0.2">
      <c r="B41" s="6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43"/>
  <sheetViews>
    <sheetView showGridLines="0" view="pageLayout" topLeftCell="A7" zoomScale="75" zoomScaleNormal="50" zoomScaleSheetLayoutView="75" zoomScalePageLayoutView="75" workbookViewId="0">
      <selection activeCell="C26" sqref="C26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 x14ac:dyDescent="0.2">
      <c r="B4" s="347" t="s">
        <v>155</v>
      </c>
      <c r="C4" s="347"/>
      <c r="D4" s="347"/>
      <c r="E4" s="347"/>
      <c r="F4" s="347"/>
      <c r="G4" s="347"/>
      <c r="H4" s="347"/>
      <c r="I4" s="347"/>
      <c r="J4" s="347"/>
    </row>
    <row r="5" spans="2:10" x14ac:dyDescent="0.2">
      <c r="B5" s="347"/>
      <c r="C5" s="347"/>
      <c r="D5" s="347"/>
      <c r="E5" s="347"/>
      <c r="F5" s="347"/>
      <c r="G5" s="347"/>
      <c r="H5" s="347"/>
      <c r="I5" s="347"/>
      <c r="J5" s="347"/>
    </row>
    <row r="6" spans="2:10" x14ac:dyDescent="0.2">
      <c r="B6" s="347"/>
      <c r="C6" s="347"/>
      <c r="D6" s="347"/>
      <c r="E6" s="347"/>
      <c r="F6" s="347"/>
      <c r="G6" s="347"/>
      <c r="H6" s="347"/>
      <c r="I6" s="347"/>
      <c r="J6" s="347"/>
    </row>
    <row r="12" spans="2:10" x14ac:dyDescent="0.2">
      <c r="B12" s="8" t="s">
        <v>8</v>
      </c>
      <c r="C12" s="5"/>
      <c r="D12" s="5"/>
    </row>
    <row r="13" spans="2:10" ht="36" customHeight="1" x14ac:dyDescent="0.2">
      <c r="B13" s="159" t="s">
        <v>0</v>
      </c>
      <c r="C13" s="240" t="s">
        <v>173</v>
      </c>
      <c r="D13" s="241" t="s">
        <v>174</v>
      </c>
    </row>
    <row r="14" spans="2:10" ht="30.95" customHeight="1" x14ac:dyDescent="0.2">
      <c r="B14" s="156" t="s">
        <v>14</v>
      </c>
      <c r="C14" s="335">
        <v>2</v>
      </c>
      <c r="D14" s="193">
        <v>5</v>
      </c>
    </row>
    <row r="15" spans="2:10" ht="30.95" customHeight="1" x14ac:dyDescent="0.2">
      <c r="B15" s="156" t="s">
        <v>15</v>
      </c>
      <c r="C15" s="335">
        <v>2</v>
      </c>
      <c r="D15" s="193">
        <v>4</v>
      </c>
    </row>
    <row r="16" spans="2:10" ht="30.95" customHeight="1" x14ac:dyDescent="0.2">
      <c r="B16" s="156" t="s">
        <v>16</v>
      </c>
      <c r="C16" s="335">
        <v>0</v>
      </c>
      <c r="D16" s="193">
        <v>0</v>
      </c>
    </row>
    <row r="17" spans="2:4" ht="13.5" customHeight="1" x14ac:dyDescent="0.2">
      <c r="B17" s="160"/>
      <c r="C17" s="218"/>
      <c r="D17" s="194"/>
    </row>
    <row r="18" spans="2:4" ht="30.95" customHeight="1" x14ac:dyDescent="0.2">
      <c r="B18" s="161" t="s">
        <v>5</v>
      </c>
      <c r="C18" s="219">
        <f>C14+C15</f>
        <v>4</v>
      </c>
      <c r="D18" s="195">
        <f>D14+D15</f>
        <v>9</v>
      </c>
    </row>
    <row r="43" spans="2:2" x14ac:dyDescent="0.2">
      <c r="B43" s="6"/>
    </row>
  </sheetData>
  <mergeCells count="1">
    <mergeCell ref="B4:J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view="pageLayout" topLeftCell="A29" zoomScaleNormal="50" zoomScaleSheetLayoutView="75" workbookViewId="0">
      <selection activeCell="C26" sqref="C26"/>
    </sheetView>
  </sheetViews>
  <sheetFormatPr baseColWidth="10" defaultRowHeight="12.75" x14ac:dyDescent="0.2"/>
  <cols>
    <col min="1" max="1" width="7.85546875" style="18" customWidth="1"/>
    <col min="2" max="2" width="21.85546875" style="18" customWidth="1"/>
    <col min="3" max="3" width="16" style="18" customWidth="1"/>
    <col min="4" max="6" width="17.7109375" style="18" customWidth="1"/>
    <col min="7" max="7" width="15.42578125" style="18" customWidth="1"/>
    <col min="8" max="8" width="19.7109375" style="18" customWidth="1"/>
    <col min="9" max="258" width="11.42578125" style="18"/>
    <col min="259" max="259" width="38.42578125" style="18" customWidth="1"/>
    <col min="260" max="264" width="19.7109375" style="18" customWidth="1"/>
    <col min="265" max="514" width="11.42578125" style="18"/>
    <col min="515" max="515" width="38.42578125" style="18" customWidth="1"/>
    <col min="516" max="520" width="19.7109375" style="18" customWidth="1"/>
    <col min="521" max="770" width="11.42578125" style="18"/>
    <col min="771" max="771" width="38.42578125" style="18" customWidth="1"/>
    <col min="772" max="776" width="19.7109375" style="18" customWidth="1"/>
    <col min="777" max="1026" width="11.42578125" style="18"/>
    <col min="1027" max="1027" width="38.42578125" style="18" customWidth="1"/>
    <col min="1028" max="1032" width="19.7109375" style="18" customWidth="1"/>
    <col min="1033" max="1282" width="11.42578125" style="18"/>
    <col min="1283" max="1283" width="38.42578125" style="18" customWidth="1"/>
    <col min="1284" max="1288" width="19.7109375" style="18" customWidth="1"/>
    <col min="1289" max="1538" width="11.42578125" style="18"/>
    <col min="1539" max="1539" width="38.42578125" style="18" customWidth="1"/>
    <col min="1540" max="1544" width="19.7109375" style="18" customWidth="1"/>
    <col min="1545" max="1794" width="11.42578125" style="18"/>
    <col min="1795" max="1795" width="38.42578125" style="18" customWidth="1"/>
    <col min="1796" max="1800" width="19.7109375" style="18" customWidth="1"/>
    <col min="1801" max="2050" width="11.42578125" style="18"/>
    <col min="2051" max="2051" width="38.42578125" style="18" customWidth="1"/>
    <col min="2052" max="2056" width="19.7109375" style="18" customWidth="1"/>
    <col min="2057" max="2306" width="11.42578125" style="18"/>
    <col min="2307" max="2307" width="38.42578125" style="18" customWidth="1"/>
    <col min="2308" max="2312" width="19.7109375" style="18" customWidth="1"/>
    <col min="2313" max="2562" width="11.42578125" style="18"/>
    <col min="2563" max="2563" width="38.42578125" style="18" customWidth="1"/>
    <col min="2564" max="2568" width="19.7109375" style="18" customWidth="1"/>
    <col min="2569" max="2818" width="11.42578125" style="18"/>
    <col min="2819" max="2819" width="38.42578125" style="18" customWidth="1"/>
    <col min="2820" max="2824" width="19.7109375" style="18" customWidth="1"/>
    <col min="2825" max="3074" width="11.42578125" style="18"/>
    <col min="3075" max="3075" width="38.42578125" style="18" customWidth="1"/>
    <col min="3076" max="3080" width="19.7109375" style="18" customWidth="1"/>
    <col min="3081" max="3330" width="11.42578125" style="18"/>
    <col min="3331" max="3331" width="38.42578125" style="18" customWidth="1"/>
    <col min="3332" max="3336" width="19.7109375" style="18" customWidth="1"/>
    <col min="3337" max="3586" width="11.42578125" style="18"/>
    <col min="3587" max="3587" width="38.42578125" style="18" customWidth="1"/>
    <col min="3588" max="3592" width="19.7109375" style="18" customWidth="1"/>
    <col min="3593" max="3842" width="11.42578125" style="18"/>
    <col min="3843" max="3843" width="38.42578125" style="18" customWidth="1"/>
    <col min="3844" max="3848" width="19.7109375" style="18" customWidth="1"/>
    <col min="3849" max="4098" width="11.42578125" style="18"/>
    <col min="4099" max="4099" width="38.42578125" style="18" customWidth="1"/>
    <col min="4100" max="4104" width="19.7109375" style="18" customWidth="1"/>
    <col min="4105" max="4354" width="11.42578125" style="18"/>
    <col min="4355" max="4355" width="38.42578125" style="18" customWidth="1"/>
    <col min="4356" max="4360" width="19.7109375" style="18" customWidth="1"/>
    <col min="4361" max="4610" width="11.42578125" style="18"/>
    <col min="4611" max="4611" width="38.42578125" style="18" customWidth="1"/>
    <col min="4612" max="4616" width="19.7109375" style="18" customWidth="1"/>
    <col min="4617" max="4866" width="11.42578125" style="18"/>
    <col min="4867" max="4867" width="38.42578125" style="18" customWidth="1"/>
    <col min="4868" max="4872" width="19.7109375" style="18" customWidth="1"/>
    <col min="4873" max="5122" width="11.42578125" style="18"/>
    <col min="5123" max="5123" width="38.42578125" style="18" customWidth="1"/>
    <col min="5124" max="5128" width="19.7109375" style="18" customWidth="1"/>
    <col min="5129" max="5378" width="11.42578125" style="18"/>
    <col min="5379" max="5379" width="38.42578125" style="18" customWidth="1"/>
    <col min="5380" max="5384" width="19.7109375" style="18" customWidth="1"/>
    <col min="5385" max="5634" width="11.42578125" style="18"/>
    <col min="5635" max="5635" width="38.42578125" style="18" customWidth="1"/>
    <col min="5636" max="5640" width="19.7109375" style="18" customWidth="1"/>
    <col min="5641" max="5890" width="11.42578125" style="18"/>
    <col min="5891" max="5891" width="38.42578125" style="18" customWidth="1"/>
    <col min="5892" max="5896" width="19.7109375" style="18" customWidth="1"/>
    <col min="5897" max="6146" width="11.42578125" style="18"/>
    <col min="6147" max="6147" width="38.42578125" style="18" customWidth="1"/>
    <col min="6148" max="6152" width="19.7109375" style="18" customWidth="1"/>
    <col min="6153" max="6402" width="11.42578125" style="18"/>
    <col min="6403" max="6403" width="38.42578125" style="18" customWidth="1"/>
    <col min="6404" max="6408" width="19.7109375" style="18" customWidth="1"/>
    <col min="6409" max="6658" width="11.42578125" style="18"/>
    <col min="6659" max="6659" width="38.42578125" style="18" customWidth="1"/>
    <col min="6660" max="6664" width="19.7109375" style="18" customWidth="1"/>
    <col min="6665" max="6914" width="11.42578125" style="18"/>
    <col min="6915" max="6915" width="38.42578125" style="18" customWidth="1"/>
    <col min="6916" max="6920" width="19.7109375" style="18" customWidth="1"/>
    <col min="6921" max="7170" width="11.42578125" style="18"/>
    <col min="7171" max="7171" width="38.42578125" style="18" customWidth="1"/>
    <col min="7172" max="7176" width="19.7109375" style="18" customWidth="1"/>
    <col min="7177" max="7426" width="11.42578125" style="18"/>
    <col min="7427" max="7427" width="38.42578125" style="18" customWidth="1"/>
    <col min="7428" max="7432" width="19.7109375" style="18" customWidth="1"/>
    <col min="7433" max="7682" width="11.42578125" style="18"/>
    <col min="7683" max="7683" width="38.42578125" style="18" customWidth="1"/>
    <col min="7684" max="7688" width="19.7109375" style="18" customWidth="1"/>
    <col min="7689" max="7938" width="11.42578125" style="18"/>
    <col min="7939" max="7939" width="38.42578125" style="18" customWidth="1"/>
    <col min="7940" max="7944" width="19.7109375" style="18" customWidth="1"/>
    <col min="7945" max="8194" width="11.42578125" style="18"/>
    <col min="8195" max="8195" width="38.42578125" style="18" customWidth="1"/>
    <col min="8196" max="8200" width="19.7109375" style="18" customWidth="1"/>
    <col min="8201" max="8450" width="11.42578125" style="18"/>
    <col min="8451" max="8451" width="38.42578125" style="18" customWidth="1"/>
    <col min="8452" max="8456" width="19.7109375" style="18" customWidth="1"/>
    <col min="8457" max="8706" width="11.42578125" style="18"/>
    <col min="8707" max="8707" width="38.42578125" style="18" customWidth="1"/>
    <col min="8708" max="8712" width="19.7109375" style="18" customWidth="1"/>
    <col min="8713" max="8962" width="11.42578125" style="18"/>
    <col min="8963" max="8963" width="38.42578125" style="18" customWidth="1"/>
    <col min="8964" max="8968" width="19.7109375" style="18" customWidth="1"/>
    <col min="8969" max="9218" width="11.42578125" style="18"/>
    <col min="9219" max="9219" width="38.42578125" style="18" customWidth="1"/>
    <col min="9220" max="9224" width="19.7109375" style="18" customWidth="1"/>
    <col min="9225" max="9474" width="11.42578125" style="18"/>
    <col min="9475" max="9475" width="38.42578125" style="18" customWidth="1"/>
    <col min="9476" max="9480" width="19.7109375" style="18" customWidth="1"/>
    <col min="9481" max="9730" width="11.42578125" style="18"/>
    <col min="9731" max="9731" width="38.42578125" style="18" customWidth="1"/>
    <col min="9732" max="9736" width="19.7109375" style="18" customWidth="1"/>
    <col min="9737" max="9986" width="11.42578125" style="18"/>
    <col min="9987" max="9987" width="38.42578125" style="18" customWidth="1"/>
    <col min="9988" max="9992" width="19.7109375" style="18" customWidth="1"/>
    <col min="9993" max="10242" width="11.42578125" style="18"/>
    <col min="10243" max="10243" width="38.42578125" style="18" customWidth="1"/>
    <col min="10244" max="10248" width="19.7109375" style="18" customWidth="1"/>
    <col min="10249" max="10498" width="11.42578125" style="18"/>
    <col min="10499" max="10499" width="38.42578125" style="18" customWidth="1"/>
    <col min="10500" max="10504" width="19.7109375" style="18" customWidth="1"/>
    <col min="10505" max="10754" width="11.42578125" style="18"/>
    <col min="10755" max="10755" width="38.42578125" style="18" customWidth="1"/>
    <col min="10756" max="10760" width="19.7109375" style="18" customWidth="1"/>
    <col min="10761" max="11010" width="11.42578125" style="18"/>
    <col min="11011" max="11011" width="38.42578125" style="18" customWidth="1"/>
    <col min="11012" max="11016" width="19.7109375" style="18" customWidth="1"/>
    <col min="11017" max="11266" width="11.42578125" style="18"/>
    <col min="11267" max="11267" width="38.42578125" style="18" customWidth="1"/>
    <col min="11268" max="11272" width="19.7109375" style="18" customWidth="1"/>
    <col min="11273" max="11522" width="11.42578125" style="18"/>
    <col min="11523" max="11523" width="38.42578125" style="18" customWidth="1"/>
    <col min="11524" max="11528" width="19.7109375" style="18" customWidth="1"/>
    <col min="11529" max="11778" width="11.42578125" style="18"/>
    <col min="11779" max="11779" width="38.42578125" style="18" customWidth="1"/>
    <col min="11780" max="11784" width="19.7109375" style="18" customWidth="1"/>
    <col min="11785" max="12034" width="11.42578125" style="18"/>
    <col min="12035" max="12035" width="38.42578125" style="18" customWidth="1"/>
    <col min="12036" max="12040" width="19.7109375" style="18" customWidth="1"/>
    <col min="12041" max="12290" width="11.42578125" style="18"/>
    <col min="12291" max="12291" width="38.42578125" style="18" customWidth="1"/>
    <col min="12292" max="12296" width="19.7109375" style="18" customWidth="1"/>
    <col min="12297" max="12546" width="11.42578125" style="18"/>
    <col min="12547" max="12547" width="38.42578125" style="18" customWidth="1"/>
    <col min="12548" max="12552" width="19.7109375" style="18" customWidth="1"/>
    <col min="12553" max="12802" width="11.42578125" style="18"/>
    <col min="12803" max="12803" width="38.42578125" style="18" customWidth="1"/>
    <col min="12804" max="12808" width="19.7109375" style="18" customWidth="1"/>
    <col min="12809" max="13058" width="11.42578125" style="18"/>
    <col min="13059" max="13059" width="38.42578125" style="18" customWidth="1"/>
    <col min="13060" max="13064" width="19.7109375" style="18" customWidth="1"/>
    <col min="13065" max="13314" width="11.42578125" style="18"/>
    <col min="13315" max="13315" width="38.42578125" style="18" customWidth="1"/>
    <col min="13316" max="13320" width="19.7109375" style="18" customWidth="1"/>
    <col min="13321" max="13570" width="11.42578125" style="18"/>
    <col min="13571" max="13571" width="38.42578125" style="18" customWidth="1"/>
    <col min="13572" max="13576" width="19.7109375" style="18" customWidth="1"/>
    <col min="13577" max="13826" width="11.42578125" style="18"/>
    <col min="13827" max="13827" width="38.42578125" style="18" customWidth="1"/>
    <col min="13828" max="13832" width="19.7109375" style="18" customWidth="1"/>
    <col min="13833" max="14082" width="11.42578125" style="18"/>
    <col min="14083" max="14083" width="38.42578125" style="18" customWidth="1"/>
    <col min="14084" max="14088" width="19.7109375" style="18" customWidth="1"/>
    <col min="14089" max="14338" width="11.42578125" style="18"/>
    <col min="14339" max="14339" width="38.42578125" style="18" customWidth="1"/>
    <col min="14340" max="14344" width="19.7109375" style="18" customWidth="1"/>
    <col min="14345" max="14594" width="11.42578125" style="18"/>
    <col min="14595" max="14595" width="38.42578125" style="18" customWidth="1"/>
    <col min="14596" max="14600" width="19.7109375" style="18" customWidth="1"/>
    <col min="14601" max="14850" width="11.42578125" style="18"/>
    <col min="14851" max="14851" width="38.42578125" style="18" customWidth="1"/>
    <col min="14852" max="14856" width="19.7109375" style="18" customWidth="1"/>
    <col min="14857" max="15106" width="11.42578125" style="18"/>
    <col min="15107" max="15107" width="38.42578125" style="18" customWidth="1"/>
    <col min="15108" max="15112" width="19.7109375" style="18" customWidth="1"/>
    <col min="15113" max="15362" width="11.42578125" style="18"/>
    <col min="15363" max="15363" width="38.42578125" style="18" customWidth="1"/>
    <col min="15364" max="15368" width="19.7109375" style="18" customWidth="1"/>
    <col min="15369" max="15618" width="11.42578125" style="18"/>
    <col min="15619" max="15619" width="38.42578125" style="18" customWidth="1"/>
    <col min="15620" max="15624" width="19.7109375" style="18" customWidth="1"/>
    <col min="15625" max="15874" width="11.42578125" style="18"/>
    <col min="15875" max="15875" width="38.42578125" style="18" customWidth="1"/>
    <col min="15876" max="15880" width="19.7109375" style="18" customWidth="1"/>
    <col min="15881" max="16130" width="11.42578125" style="18"/>
    <col min="16131" max="16131" width="38.42578125" style="18" customWidth="1"/>
    <col min="16132" max="16136" width="19.7109375" style="18" customWidth="1"/>
    <col min="16137" max="16384" width="11.42578125" style="18"/>
  </cols>
  <sheetData>
    <row r="1" spans="1:10" ht="18.75" customHeight="1" x14ac:dyDescent="0.2"/>
    <row r="2" spans="1:10" ht="12.75" customHeight="1" x14ac:dyDescent="0.2">
      <c r="B2" s="348" t="s">
        <v>156</v>
      </c>
      <c r="C2" s="348"/>
      <c r="D2" s="348"/>
      <c r="E2" s="348"/>
      <c r="F2" s="348"/>
      <c r="G2" s="348"/>
      <c r="H2" s="244"/>
      <c r="I2" s="243"/>
      <c r="J2" s="243"/>
    </row>
    <row r="3" spans="1:10" ht="18" customHeight="1" x14ac:dyDescent="0.2">
      <c r="B3" s="348"/>
      <c r="C3" s="348"/>
      <c r="D3" s="348"/>
      <c r="E3" s="348"/>
      <c r="F3" s="348"/>
      <c r="G3" s="348"/>
      <c r="H3" s="244"/>
      <c r="I3" s="243"/>
      <c r="J3" s="243"/>
    </row>
    <row r="4" spans="1:10" ht="15.75" customHeight="1" x14ac:dyDescent="0.2">
      <c r="A4" s="244"/>
      <c r="B4" s="348"/>
      <c r="C4" s="348"/>
      <c r="D4" s="348"/>
      <c r="E4" s="348"/>
      <c r="F4" s="348"/>
      <c r="G4" s="348"/>
      <c r="H4" s="244"/>
      <c r="I4" s="243"/>
      <c r="J4" s="243"/>
    </row>
    <row r="5" spans="1:10" ht="22.5" customHeight="1" x14ac:dyDescent="0.2">
      <c r="A5" s="244"/>
      <c r="B5" s="244"/>
      <c r="C5" s="244"/>
      <c r="D5" s="244"/>
      <c r="E5" s="244"/>
      <c r="F5" s="244"/>
      <c r="G5" s="244"/>
      <c r="H5" s="244"/>
      <c r="I5" s="243"/>
      <c r="J5" s="243"/>
    </row>
    <row r="6" spans="1:10" ht="12.75" customHeight="1" x14ac:dyDescent="0.2">
      <c r="A6" s="243"/>
      <c r="B6" s="243"/>
      <c r="C6" s="243"/>
      <c r="D6" s="243"/>
      <c r="E6" s="243"/>
      <c r="F6" s="243"/>
      <c r="G6" s="243"/>
      <c r="H6" s="243"/>
      <c r="I6" s="243"/>
      <c r="J6" s="243"/>
    </row>
    <row r="9" spans="1:10" ht="33" customHeight="1" thickBot="1" x14ac:dyDescent="0.25">
      <c r="B9" s="123" t="s">
        <v>61</v>
      </c>
      <c r="C9" s="124" t="s">
        <v>1</v>
      </c>
      <c r="D9" s="124" t="s">
        <v>2</v>
      </c>
      <c r="E9" s="124" t="s">
        <v>3</v>
      </c>
      <c r="F9" s="124" t="s">
        <v>35</v>
      </c>
      <c r="G9" s="125" t="s">
        <v>17</v>
      </c>
    </row>
    <row r="10" spans="1:10" ht="23.25" customHeight="1" x14ac:dyDescent="0.2">
      <c r="B10" s="247" t="s">
        <v>62</v>
      </c>
      <c r="C10" s="126">
        <v>35</v>
      </c>
      <c r="D10" s="126">
        <v>2</v>
      </c>
      <c r="E10" s="126">
        <v>0</v>
      </c>
      <c r="F10" s="126">
        <v>0</v>
      </c>
      <c r="G10" s="126">
        <f t="shared" ref="G10:G25" si="0">SUM(C10:F10)</f>
        <v>37</v>
      </c>
    </row>
    <row r="11" spans="1:10" ht="22.5" customHeight="1" x14ac:dyDescent="0.2">
      <c r="B11" s="248" t="s">
        <v>63</v>
      </c>
      <c r="C11" s="127">
        <v>82</v>
      </c>
      <c r="D11" s="127">
        <v>3</v>
      </c>
      <c r="E11" s="127">
        <v>2</v>
      </c>
      <c r="F11" s="127">
        <v>0</v>
      </c>
      <c r="G11" s="128">
        <f t="shared" si="0"/>
        <v>87</v>
      </c>
      <c r="H11" s="19"/>
    </row>
    <row r="12" spans="1:10" ht="30" customHeight="1" x14ac:dyDescent="0.2">
      <c r="B12" s="248" t="s">
        <v>64</v>
      </c>
      <c r="C12" s="127">
        <v>107</v>
      </c>
      <c r="D12" s="127">
        <v>0</v>
      </c>
      <c r="E12" s="127">
        <v>0</v>
      </c>
      <c r="F12" s="127">
        <v>0</v>
      </c>
      <c r="G12" s="128">
        <f t="shared" si="0"/>
        <v>107</v>
      </c>
    </row>
    <row r="13" spans="1:10" ht="27.95" customHeight="1" x14ac:dyDescent="0.2">
      <c r="B13" s="248" t="s">
        <v>65</v>
      </c>
      <c r="C13" s="127">
        <v>90</v>
      </c>
      <c r="D13" s="127">
        <v>0</v>
      </c>
      <c r="E13" s="127">
        <v>1</v>
      </c>
      <c r="F13" s="127">
        <v>0</v>
      </c>
      <c r="G13" s="128">
        <f t="shared" si="0"/>
        <v>91</v>
      </c>
    </row>
    <row r="14" spans="1:10" ht="27.95" customHeight="1" x14ac:dyDescent="0.2">
      <c r="B14" s="248" t="s">
        <v>66</v>
      </c>
      <c r="C14" s="127">
        <v>61</v>
      </c>
      <c r="D14" s="127">
        <v>1</v>
      </c>
      <c r="E14" s="127">
        <v>0</v>
      </c>
      <c r="F14" s="127">
        <v>0</v>
      </c>
      <c r="G14" s="128">
        <f t="shared" si="0"/>
        <v>62</v>
      </c>
    </row>
    <row r="15" spans="1:10" ht="27.95" customHeight="1" x14ac:dyDescent="0.2">
      <c r="B15" s="248" t="s">
        <v>67</v>
      </c>
      <c r="C15" s="127">
        <v>59</v>
      </c>
      <c r="D15" s="127">
        <v>0</v>
      </c>
      <c r="E15" s="127">
        <v>0</v>
      </c>
      <c r="F15" s="127">
        <v>0</v>
      </c>
      <c r="G15" s="128">
        <f t="shared" si="0"/>
        <v>59</v>
      </c>
    </row>
    <row r="16" spans="1:10" ht="27.95" customHeight="1" x14ac:dyDescent="0.2">
      <c r="B16" s="248" t="s">
        <v>68</v>
      </c>
      <c r="C16" s="127">
        <v>62</v>
      </c>
      <c r="D16" s="127">
        <v>0</v>
      </c>
      <c r="E16" s="127">
        <v>0</v>
      </c>
      <c r="F16" s="127">
        <v>0</v>
      </c>
      <c r="G16" s="128">
        <f t="shared" si="0"/>
        <v>62</v>
      </c>
    </row>
    <row r="17" spans="2:7" ht="27.95" customHeight="1" x14ac:dyDescent="0.2">
      <c r="B17" s="248" t="s">
        <v>69</v>
      </c>
      <c r="C17" s="127">
        <v>40</v>
      </c>
      <c r="D17" s="127">
        <v>2</v>
      </c>
      <c r="E17" s="127">
        <v>0</v>
      </c>
      <c r="F17" s="127">
        <v>0</v>
      </c>
      <c r="G17" s="128">
        <f t="shared" si="0"/>
        <v>42</v>
      </c>
    </row>
    <row r="18" spans="2:7" ht="27.95" customHeight="1" x14ac:dyDescent="0.2">
      <c r="B18" s="248" t="s">
        <v>70</v>
      </c>
      <c r="C18" s="127">
        <v>43</v>
      </c>
      <c r="D18" s="127">
        <v>0</v>
      </c>
      <c r="E18" s="127">
        <v>0</v>
      </c>
      <c r="F18" s="127">
        <v>0</v>
      </c>
      <c r="G18" s="127">
        <f t="shared" si="0"/>
        <v>43</v>
      </c>
    </row>
    <row r="19" spans="2:7" ht="27.95" customHeight="1" x14ac:dyDescent="0.2">
      <c r="B19" s="248" t="s">
        <v>71</v>
      </c>
      <c r="C19" s="127">
        <v>25</v>
      </c>
      <c r="D19" s="127">
        <v>0</v>
      </c>
      <c r="E19" s="127">
        <v>2</v>
      </c>
      <c r="F19" s="127">
        <v>0</v>
      </c>
      <c r="G19" s="127">
        <f t="shared" si="0"/>
        <v>27</v>
      </c>
    </row>
    <row r="20" spans="2:7" ht="27.95" customHeight="1" x14ac:dyDescent="0.2">
      <c r="B20" s="248" t="s">
        <v>72</v>
      </c>
      <c r="C20" s="127">
        <v>11</v>
      </c>
      <c r="D20" s="127">
        <v>1</v>
      </c>
      <c r="E20" s="127">
        <v>0</v>
      </c>
      <c r="F20" s="127">
        <v>0</v>
      </c>
      <c r="G20" s="127">
        <f t="shared" si="0"/>
        <v>12</v>
      </c>
    </row>
    <row r="21" spans="2:7" ht="27.95" customHeight="1" x14ac:dyDescent="0.2">
      <c r="B21" s="248" t="s">
        <v>73</v>
      </c>
      <c r="C21" s="127">
        <v>8</v>
      </c>
      <c r="D21" s="127">
        <v>0</v>
      </c>
      <c r="E21" s="127">
        <v>0</v>
      </c>
      <c r="F21" s="127">
        <v>0</v>
      </c>
      <c r="G21" s="127">
        <f t="shared" si="0"/>
        <v>8</v>
      </c>
    </row>
    <row r="22" spans="2:7" ht="27.95" customHeight="1" x14ac:dyDescent="0.2">
      <c r="B22" s="248" t="s">
        <v>74</v>
      </c>
      <c r="C22" s="127">
        <v>9</v>
      </c>
      <c r="D22" s="127">
        <v>0</v>
      </c>
      <c r="E22" s="127">
        <v>0</v>
      </c>
      <c r="F22" s="127">
        <v>0</v>
      </c>
      <c r="G22" s="127">
        <f t="shared" si="0"/>
        <v>9</v>
      </c>
    </row>
    <row r="23" spans="2:7" ht="27.95" customHeight="1" x14ac:dyDescent="0.2">
      <c r="B23" s="248" t="s">
        <v>75</v>
      </c>
      <c r="C23" s="127">
        <v>1</v>
      </c>
      <c r="D23" s="127">
        <v>0</v>
      </c>
      <c r="E23" s="127">
        <v>0</v>
      </c>
      <c r="F23" s="127">
        <v>0</v>
      </c>
      <c r="G23" s="127">
        <f t="shared" si="0"/>
        <v>1</v>
      </c>
    </row>
    <row r="24" spans="2:7" ht="27.95" customHeight="1" x14ac:dyDescent="0.2">
      <c r="B24" s="248" t="s">
        <v>76</v>
      </c>
      <c r="C24" s="127">
        <v>1</v>
      </c>
      <c r="D24" s="127">
        <v>0</v>
      </c>
      <c r="E24" s="127">
        <v>0</v>
      </c>
      <c r="F24" s="127">
        <v>0</v>
      </c>
      <c r="G24" s="127">
        <f t="shared" si="0"/>
        <v>1</v>
      </c>
    </row>
    <row r="25" spans="2:7" ht="27.95" customHeight="1" x14ac:dyDescent="0.2">
      <c r="B25" s="248" t="s">
        <v>77</v>
      </c>
      <c r="C25" s="127">
        <v>0</v>
      </c>
      <c r="D25" s="127">
        <v>0</v>
      </c>
      <c r="E25" s="127">
        <v>0</v>
      </c>
      <c r="F25" s="127"/>
      <c r="G25" s="127">
        <f t="shared" si="0"/>
        <v>0</v>
      </c>
    </row>
    <row r="26" spans="2:7" ht="12" customHeight="1" thickBot="1" x14ac:dyDescent="0.25">
      <c r="B26" s="133"/>
      <c r="C26" s="130"/>
      <c r="D26" s="130"/>
      <c r="E26" s="130"/>
      <c r="F26" s="130"/>
      <c r="G26" s="130"/>
    </row>
    <row r="27" spans="2:7" ht="44.25" customHeight="1" thickBot="1" x14ac:dyDescent="0.25">
      <c r="B27" s="251" t="s">
        <v>121</v>
      </c>
      <c r="C27" s="252">
        <f>SUM(C10:C26)</f>
        <v>634</v>
      </c>
      <c r="D27" s="252">
        <f>SUM(D10:D26)</f>
        <v>9</v>
      </c>
      <c r="E27" s="252">
        <f>SUM(E10:E26)</f>
        <v>5</v>
      </c>
      <c r="F27" s="252">
        <f>SUM(F10:F26)</f>
        <v>0</v>
      </c>
      <c r="G27" s="253">
        <f>SUM(C27:F27)</f>
        <v>648</v>
      </c>
    </row>
    <row r="28" spans="2:7" ht="13.5" customHeight="1" x14ac:dyDescent="0.2">
      <c r="B28" s="250"/>
      <c r="C28" s="57"/>
      <c r="D28" s="57"/>
      <c r="E28" s="57"/>
      <c r="F28" s="57"/>
      <c r="G28" s="57"/>
    </row>
    <row r="29" spans="2:7" ht="27" customHeight="1" x14ac:dyDescent="0.2">
      <c r="B29" s="248" t="s">
        <v>78</v>
      </c>
      <c r="C29" s="127">
        <v>0</v>
      </c>
      <c r="D29" s="127">
        <v>0</v>
      </c>
      <c r="E29" s="127">
        <v>0</v>
      </c>
      <c r="F29" s="127">
        <v>0</v>
      </c>
      <c r="G29" s="127">
        <f>Tabla12[[#This Row],[CAIDA DE PERSONA]]+Tabla12[[#This Row],[VOLCADURAS]]+Tabla12[[#This Row],[ATROPELLOS]]+Tabla12[[#This Row],[CHOQUES]]</f>
        <v>0</v>
      </c>
    </row>
    <row r="30" spans="2:7" ht="21" customHeight="1" x14ac:dyDescent="0.2">
      <c r="B30" s="248" t="s">
        <v>79</v>
      </c>
      <c r="C30" s="127">
        <v>1</v>
      </c>
      <c r="D30" s="127">
        <v>0</v>
      </c>
      <c r="E30" s="132">
        <v>0</v>
      </c>
      <c r="F30" s="127">
        <v>0</v>
      </c>
      <c r="G30" s="127">
        <f>Tabla12[[#This Row],[CAIDA DE PERSONA]]+Tabla12[[#This Row],[VOLCADURAS]]+Tabla12[[#This Row],[ATROPELLOS]]+Tabla12[[#This Row],[CHOQUES]]</f>
        <v>1</v>
      </c>
    </row>
    <row r="31" spans="2:7" ht="18.75" customHeight="1" x14ac:dyDescent="0.2">
      <c r="B31" s="248" t="s">
        <v>80</v>
      </c>
      <c r="C31" s="127">
        <v>2</v>
      </c>
      <c r="D31" s="127">
        <v>0</v>
      </c>
      <c r="E31" s="132">
        <v>0</v>
      </c>
      <c r="F31" s="127">
        <v>0</v>
      </c>
      <c r="G31" s="127">
        <f>Tabla12[[#This Row],[CAIDA DE PERSONA]]+Tabla12[[#This Row],[VOLCADURAS]]+Tabla12[[#This Row],[ATROPELLOS]]+Tabla12[[#This Row],[CHOQUES]]</f>
        <v>2</v>
      </c>
    </row>
    <row r="32" spans="2:7" ht="21.75" customHeight="1" x14ac:dyDescent="0.2">
      <c r="B32" s="248" t="s">
        <v>81</v>
      </c>
      <c r="C32" s="127">
        <v>2</v>
      </c>
      <c r="D32" s="127">
        <v>0</v>
      </c>
      <c r="E32" s="127">
        <v>0</v>
      </c>
      <c r="F32" s="127">
        <v>0</v>
      </c>
      <c r="G32" s="127">
        <f>Tabla12[[#This Row],[CAIDA DE PERSONA]]+Tabla12[[#This Row],[VOLCADURAS]]+Tabla12[[#This Row],[ATROPELLOS]]+Tabla12[[#This Row],[CHOQUES]]</f>
        <v>2</v>
      </c>
    </row>
    <row r="33" spans="2:10" ht="9.75" customHeight="1" thickBot="1" x14ac:dyDescent="0.25">
      <c r="B33" s="133"/>
      <c r="C33" s="130"/>
      <c r="D33" s="130"/>
      <c r="E33" s="130"/>
      <c r="F33" s="130"/>
      <c r="G33" s="130"/>
      <c r="J33" s="27"/>
    </row>
    <row r="34" spans="2:10" ht="32.25" customHeight="1" thickBot="1" x14ac:dyDescent="0.25">
      <c r="B34" s="249" t="s">
        <v>82</v>
      </c>
      <c r="C34" s="131">
        <f>SUM(C29:C33)</f>
        <v>5</v>
      </c>
      <c r="D34" s="131">
        <f>SUM(D29:D33)</f>
        <v>0</v>
      </c>
      <c r="E34" s="131">
        <f>SUM(E29:E33)</f>
        <v>0</v>
      </c>
      <c r="F34" s="131">
        <f>SUM(F29:F33)</f>
        <v>0</v>
      </c>
      <c r="G34" s="56">
        <f>SUM(C34:F34)</f>
        <v>5</v>
      </c>
      <c r="J34" s="27"/>
    </row>
    <row r="35" spans="2:10" ht="9.75" customHeight="1" thickBot="1" x14ac:dyDescent="0.25">
      <c r="B35" s="26"/>
      <c r="C35" s="27"/>
      <c r="D35" s="27"/>
      <c r="E35" s="27"/>
      <c r="F35" s="27"/>
      <c r="G35" s="27"/>
      <c r="J35" s="27"/>
    </row>
    <row r="36" spans="2:10" ht="32.25" customHeight="1" thickBot="1" x14ac:dyDescent="0.25">
      <c r="B36" s="246" t="s">
        <v>83</v>
      </c>
      <c r="C36" s="35">
        <v>39</v>
      </c>
      <c r="D36" s="35">
        <v>0</v>
      </c>
      <c r="E36" s="36">
        <v>1</v>
      </c>
      <c r="F36" s="36">
        <v>0</v>
      </c>
      <c r="G36" s="37">
        <f>C36+D36+E36+F36</f>
        <v>40</v>
      </c>
    </row>
    <row r="37" spans="2:10" ht="30.95" customHeight="1" x14ac:dyDescent="0.2">
      <c r="B37" s="246" t="s">
        <v>5</v>
      </c>
      <c r="C37" s="36">
        <f>C34+C27+C36</f>
        <v>678</v>
      </c>
      <c r="D37" s="36">
        <f>D36+D34+D27</f>
        <v>9</v>
      </c>
      <c r="E37" s="36">
        <f>E36+E34+E27</f>
        <v>6</v>
      </c>
      <c r="F37" s="36">
        <f>F36+F34+F27</f>
        <v>0</v>
      </c>
      <c r="G37" s="37">
        <f>C37+D37+E37+F37</f>
        <v>693</v>
      </c>
      <c r="J37" s="34"/>
    </row>
    <row r="38" spans="2:10" ht="21.75" customHeight="1" x14ac:dyDescent="0.2"/>
    <row r="39" spans="2:10" ht="18.75" customHeight="1" x14ac:dyDescent="0.2">
      <c r="C39" s="245"/>
    </row>
    <row r="40" spans="2:10" ht="25.5" customHeight="1" x14ac:dyDescent="0.2"/>
    <row r="41" spans="2:10" ht="18.75" customHeight="1" x14ac:dyDescent="0.2">
      <c r="C41" s="26"/>
      <c r="D41" s="27"/>
      <c r="E41" s="27"/>
      <c r="F41" s="27"/>
      <c r="G41" s="27"/>
      <c r="H41" s="27"/>
    </row>
    <row r="42" spans="2:10" ht="30.95" customHeight="1" x14ac:dyDescent="0.2">
      <c r="D42" s="349" t="s">
        <v>124</v>
      </c>
      <c r="E42" s="349"/>
      <c r="F42" s="349"/>
      <c r="G42" s="349"/>
    </row>
    <row r="43" spans="2:10" ht="30.95" customHeight="1" x14ac:dyDescent="0.2">
      <c r="C43" s="29"/>
      <c r="D43" s="349"/>
      <c r="E43" s="349"/>
      <c r="F43" s="349"/>
      <c r="G43" s="349"/>
      <c r="H43" s="29"/>
    </row>
    <row r="44" spans="2:10" ht="30.95" customHeight="1" x14ac:dyDescent="0.2">
      <c r="C44" s="29"/>
      <c r="D44" s="29"/>
      <c r="E44" s="29"/>
      <c r="F44" s="29"/>
      <c r="G44" s="29"/>
      <c r="H44" s="29"/>
    </row>
    <row r="45" spans="2:10" ht="30.95" customHeight="1" x14ac:dyDescent="0.2">
      <c r="C45" s="30"/>
      <c r="D45" s="30"/>
      <c r="E45" s="30"/>
      <c r="F45" s="30"/>
      <c r="G45" s="30"/>
      <c r="H45" s="30"/>
    </row>
    <row r="46" spans="2:10" ht="30.95" customHeight="1" x14ac:dyDescent="0.2">
      <c r="C46" s="31"/>
      <c r="D46" s="31"/>
      <c r="E46" s="31"/>
      <c r="F46" s="31"/>
      <c r="G46" s="31"/>
      <c r="H46" s="31"/>
    </row>
    <row r="47" spans="2:10" ht="30.95" customHeight="1" x14ac:dyDescent="0.2">
      <c r="C47" s="32"/>
      <c r="D47" s="32"/>
      <c r="E47" s="32"/>
      <c r="F47" s="32"/>
      <c r="G47" s="32"/>
      <c r="H47" s="32"/>
    </row>
    <row r="48" spans="2:10" ht="30.95" customHeight="1" x14ac:dyDescent="0.2">
      <c r="C48" s="26"/>
      <c r="D48" s="27"/>
      <c r="E48" s="27"/>
      <c r="F48" s="27"/>
      <c r="G48" s="27"/>
      <c r="H48" s="27"/>
    </row>
    <row r="49" spans="3:8" ht="30.95" customHeight="1" x14ac:dyDescent="0.2">
      <c r="C49" s="26"/>
      <c r="D49" s="27"/>
      <c r="E49" s="27"/>
      <c r="F49" s="27"/>
      <c r="G49" s="27"/>
      <c r="H49" s="27"/>
    </row>
    <row r="50" spans="3:8" ht="30.95" customHeight="1" x14ac:dyDescent="0.2">
      <c r="C50" s="26"/>
      <c r="D50" s="27"/>
      <c r="E50" s="27"/>
      <c r="F50" s="27"/>
      <c r="G50" s="27"/>
      <c r="H50" s="27"/>
    </row>
    <row r="51" spans="3:8" ht="30.95" customHeight="1" x14ac:dyDescent="0.2">
      <c r="C51" s="26"/>
      <c r="D51" s="27"/>
      <c r="E51" s="27"/>
      <c r="F51" s="27"/>
      <c r="G51" s="27"/>
      <c r="H51" s="27"/>
    </row>
    <row r="52" spans="3:8" ht="30.95" customHeight="1" x14ac:dyDescent="0.2">
      <c r="C52" s="26"/>
      <c r="D52" s="27"/>
      <c r="E52" s="27"/>
      <c r="F52" s="27"/>
      <c r="G52" s="27"/>
      <c r="H52" s="27"/>
    </row>
    <row r="53" spans="3:8" ht="30.95" customHeight="1" x14ac:dyDescent="0.2">
      <c r="C53" s="33"/>
      <c r="D53" s="25"/>
      <c r="E53" s="25"/>
      <c r="F53" s="25"/>
      <c r="G53" s="25"/>
      <c r="H53" s="25"/>
    </row>
    <row r="54" spans="3:8" ht="30.95" customHeight="1" x14ac:dyDescent="0.2">
      <c r="C54" s="26"/>
      <c r="D54" s="27"/>
      <c r="E54" s="27"/>
      <c r="F54" s="27"/>
      <c r="G54" s="27"/>
      <c r="H54" s="27"/>
    </row>
    <row r="55" spans="3:8" ht="30.95" customHeight="1" x14ac:dyDescent="0.2">
      <c r="C55" s="26"/>
      <c r="D55" s="27"/>
      <c r="E55" s="27"/>
      <c r="F55" s="27"/>
      <c r="G55" s="27"/>
      <c r="H55" s="27"/>
    </row>
    <row r="56" spans="3:8" ht="30.95" customHeight="1" x14ac:dyDescent="0.2">
      <c r="C56" s="28"/>
      <c r="D56" s="27"/>
      <c r="E56" s="27"/>
      <c r="F56" s="27"/>
      <c r="G56" s="27"/>
      <c r="H56" s="27"/>
    </row>
  </sheetData>
  <mergeCells count="2">
    <mergeCell ref="B2:G4"/>
    <mergeCell ref="D42:G43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7"/>
  <sheetViews>
    <sheetView showGridLines="0" view="pageLayout" topLeftCell="A16" zoomScaleNormal="100" workbookViewId="0">
      <selection activeCell="C26" sqref="C26"/>
    </sheetView>
  </sheetViews>
  <sheetFormatPr baseColWidth="10" defaultRowHeight="12.75" x14ac:dyDescent="0.2"/>
  <cols>
    <col min="1" max="1" width="5.7109375" style="18" customWidth="1"/>
    <col min="2" max="2" width="22.5703125" style="18" customWidth="1"/>
    <col min="3" max="3" width="14.85546875" style="18" customWidth="1"/>
    <col min="4" max="4" width="17.4257812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1" spans="2:7" ht="18" customHeight="1" x14ac:dyDescent="0.2"/>
    <row r="2" spans="2:7" ht="12.75" customHeight="1" x14ac:dyDescent="0.2">
      <c r="B2" s="347" t="s">
        <v>157</v>
      </c>
      <c r="C2" s="347"/>
      <c r="D2" s="347"/>
      <c r="E2" s="347"/>
      <c r="F2" s="347"/>
      <c r="G2" s="244"/>
    </row>
    <row r="3" spans="2:7" ht="12.75" customHeight="1" x14ac:dyDescent="0.2">
      <c r="B3" s="347"/>
      <c r="C3" s="347"/>
      <c r="D3" s="347"/>
      <c r="E3" s="347"/>
      <c r="F3" s="347"/>
      <c r="G3" s="244"/>
    </row>
    <row r="4" spans="2:7" ht="7.5" customHeight="1" x14ac:dyDescent="0.2">
      <c r="B4" s="347"/>
      <c r="C4" s="347"/>
      <c r="D4" s="347"/>
      <c r="E4" s="347"/>
      <c r="F4" s="347"/>
      <c r="G4" s="244"/>
    </row>
    <row r="7" spans="2:7" ht="16.5" customHeight="1" x14ac:dyDescent="0.2"/>
    <row r="8" spans="2:7" ht="1.5" customHeight="1" x14ac:dyDescent="0.2"/>
    <row r="9" spans="2:7" ht="8.25" hidden="1" customHeight="1" x14ac:dyDescent="0.2"/>
    <row r="10" spans="2:7" x14ac:dyDescent="0.2">
      <c r="B10" s="39"/>
      <c r="C10" s="39"/>
      <c r="D10" s="39"/>
      <c r="E10" s="39"/>
      <c r="F10" s="39"/>
      <c r="G10" s="39"/>
    </row>
    <row r="11" spans="2:7" ht="30" customHeight="1" x14ac:dyDescent="0.2">
      <c r="B11" s="134" t="s">
        <v>34</v>
      </c>
      <c r="C11" s="134" t="s">
        <v>1</v>
      </c>
      <c r="D11" s="134" t="s">
        <v>2</v>
      </c>
      <c r="E11" s="134" t="s">
        <v>3</v>
      </c>
      <c r="F11" s="134" t="s">
        <v>35</v>
      </c>
      <c r="G11" s="135" t="s">
        <v>17</v>
      </c>
    </row>
    <row r="12" spans="2:7" ht="27.95" customHeight="1" x14ac:dyDescent="0.2">
      <c r="B12" s="40" t="s">
        <v>36</v>
      </c>
      <c r="C12" s="38">
        <v>14</v>
      </c>
      <c r="D12" s="38">
        <v>0</v>
      </c>
      <c r="E12" s="38">
        <v>0</v>
      </c>
      <c r="F12" s="38">
        <v>0</v>
      </c>
      <c r="G12" s="84">
        <f t="shared" ref="G12:G35" si="0">SUM(C12:F12)</f>
        <v>14</v>
      </c>
    </row>
    <row r="13" spans="2:7" ht="27.95" customHeight="1" x14ac:dyDescent="0.2">
      <c r="B13" s="40" t="s">
        <v>37</v>
      </c>
      <c r="C13" s="38">
        <v>3</v>
      </c>
      <c r="D13" s="38">
        <v>0</v>
      </c>
      <c r="E13" s="38">
        <v>0</v>
      </c>
      <c r="F13" s="38">
        <v>0</v>
      </c>
      <c r="G13" s="84">
        <f t="shared" si="0"/>
        <v>3</v>
      </c>
    </row>
    <row r="14" spans="2:7" ht="27.95" customHeight="1" x14ac:dyDescent="0.2">
      <c r="B14" s="40" t="s">
        <v>38</v>
      </c>
      <c r="C14" s="38">
        <v>7</v>
      </c>
      <c r="D14" s="38">
        <v>0</v>
      </c>
      <c r="E14" s="38">
        <v>0</v>
      </c>
      <c r="F14" s="38">
        <v>0</v>
      </c>
      <c r="G14" s="84">
        <f t="shared" si="0"/>
        <v>7</v>
      </c>
    </row>
    <row r="15" spans="2:7" ht="27.95" customHeight="1" x14ac:dyDescent="0.2">
      <c r="B15" s="40" t="s">
        <v>39</v>
      </c>
      <c r="C15" s="38">
        <v>5</v>
      </c>
      <c r="D15" s="38">
        <v>0</v>
      </c>
      <c r="E15" s="38">
        <v>0</v>
      </c>
      <c r="F15" s="38">
        <v>0</v>
      </c>
      <c r="G15" s="84">
        <f t="shared" si="0"/>
        <v>5</v>
      </c>
    </row>
    <row r="16" spans="2:7" ht="27.95" customHeight="1" x14ac:dyDescent="0.2">
      <c r="B16" s="40" t="s">
        <v>40</v>
      </c>
      <c r="C16" s="38">
        <v>1</v>
      </c>
      <c r="D16" s="38">
        <v>0</v>
      </c>
      <c r="E16" s="38">
        <v>0</v>
      </c>
      <c r="F16" s="38">
        <v>0</v>
      </c>
      <c r="G16" s="84">
        <f t="shared" si="0"/>
        <v>1</v>
      </c>
    </row>
    <row r="17" spans="2:7" ht="27.95" customHeight="1" x14ac:dyDescent="0.2">
      <c r="B17" s="40" t="s">
        <v>41</v>
      </c>
      <c r="C17" s="38">
        <v>0</v>
      </c>
      <c r="D17" s="38">
        <v>0</v>
      </c>
      <c r="E17" s="38">
        <v>0</v>
      </c>
      <c r="F17" s="38">
        <v>0</v>
      </c>
      <c r="G17" s="84">
        <f t="shared" si="0"/>
        <v>0</v>
      </c>
    </row>
    <row r="18" spans="2:7" ht="27.95" customHeight="1" x14ac:dyDescent="0.2">
      <c r="B18" s="40" t="s">
        <v>42</v>
      </c>
      <c r="C18" s="38">
        <v>1</v>
      </c>
      <c r="D18" s="38">
        <v>0</v>
      </c>
      <c r="E18" s="38">
        <v>0</v>
      </c>
      <c r="F18" s="38">
        <v>0</v>
      </c>
      <c r="G18" s="84">
        <f t="shared" si="0"/>
        <v>1</v>
      </c>
    </row>
    <row r="19" spans="2:7" ht="27.95" customHeight="1" x14ac:dyDescent="0.2">
      <c r="B19" s="40" t="s">
        <v>43</v>
      </c>
      <c r="C19" s="38">
        <v>9</v>
      </c>
      <c r="D19" s="38">
        <v>0</v>
      </c>
      <c r="E19" s="38">
        <v>1</v>
      </c>
      <c r="F19" s="38">
        <v>0</v>
      </c>
      <c r="G19" s="84">
        <f t="shared" si="0"/>
        <v>10</v>
      </c>
    </row>
    <row r="20" spans="2:7" ht="27.95" customHeight="1" x14ac:dyDescent="0.2">
      <c r="B20" s="40" t="s">
        <v>44</v>
      </c>
      <c r="C20" s="38">
        <v>25</v>
      </c>
      <c r="D20" s="38">
        <v>0</v>
      </c>
      <c r="E20" s="38">
        <v>0</v>
      </c>
      <c r="F20" s="38">
        <v>0</v>
      </c>
      <c r="G20" s="84">
        <f t="shared" si="0"/>
        <v>25</v>
      </c>
    </row>
    <row r="21" spans="2:7" ht="27.95" customHeight="1" x14ac:dyDescent="0.2">
      <c r="B21" s="40" t="s">
        <v>45</v>
      </c>
      <c r="C21" s="38">
        <v>15</v>
      </c>
      <c r="D21" s="38">
        <v>0</v>
      </c>
      <c r="E21" s="38">
        <v>0</v>
      </c>
      <c r="F21" s="38">
        <v>0</v>
      </c>
      <c r="G21" s="84">
        <f t="shared" si="0"/>
        <v>15</v>
      </c>
    </row>
    <row r="22" spans="2:7" ht="27.95" customHeight="1" x14ac:dyDescent="0.2">
      <c r="B22" s="40" t="s">
        <v>46</v>
      </c>
      <c r="C22" s="38">
        <v>23</v>
      </c>
      <c r="D22" s="38">
        <v>0</v>
      </c>
      <c r="E22" s="38">
        <v>0</v>
      </c>
      <c r="F22" s="38">
        <v>0</v>
      </c>
      <c r="G22" s="82">
        <f t="shared" si="0"/>
        <v>23</v>
      </c>
    </row>
    <row r="23" spans="2:7" ht="27.95" customHeight="1" x14ac:dyDescent="0.2">
      <c r="B23" s="40" t="s">
        <v>47</v>
      </c>
      <c r="C23" s="38">
        <v>13</v>
      </c>
      <c r="D23" s="38">
        <v>0</v>
      </c>
      <c r="E23" s="38">
        <v>1</v>
      </c>
      <c r="F23" s="38">
        <v>0</v>
      </c>
      <c r="G23" s="82">
        <f t="shared" si="0"/>
        <v>14</v>
      </c>
    </row>
    <row r="24" spans="2:7" ht="27.95" customHeight="1" x14ac:dyDescent="0.2">
      <c r="B24" s="40" t="s">
        <v>48</v>
      </c>
      <c r="C24" s="38">
        <v>16</v>
      </c>
      <c r="D24" s="38">
        <v>0</v>
      </c>
      <c r="E24" s="38">
        <v>0</v>
      </c>
      <c r="F24" s="38">
        <v>0</v>
      </c>
      <c r="G24" s="82">
        <f t="shared" si="0"/>
        <v>16</v>
      </c>
    </row>
    <row r="25" spans="2:7" ht="27.95" customHeight="1" x14ac:dyDescent="0.2">
      <c r="B25" s="40" t="s">
        <v>49</v>
      </c>
      <c r="C25" s="38">
        <v>23</v>
      </c>
      <c r="D25" s="38">
        <v>0</v>
      </c>
      <c r="E25" s="38">
        <v>0</v>
      </c>
      <c r="F25" s="38"/>
      <c r="G25" s="82">
        <f t="shared" si="0"/>
        <v>23</v>
      </c>
    </row>
    <row r="26" spans="2:7" ht="27.95" customHeight="1" x14ac:dyDescent="0.2">
      <c r="B26" s="40" t="s">
        <v>50</v>
      </c>
      <c r="C26" s="38">
        <v>27</v>
      </c>
      <c r="D26" s="38">
        <v>0</v>
      </c>
      <c r="E26" s="38">
        <v>0</v>
      </c>
      <c r="F26" s="38">
        <v>0</v>
      </c>
      <c r="G26" s="82">
        <f t="shared" si="0"/>
        <v>27</v>
      </c>
    </row>
    <row r="27" spans="2:7" ht="27.95" customHeight="1" x14ac:dyDescent="0.2">
      <c r="B27" s="40" t="s">
        <v>51</v>
      </c>
      <c r="C27" s="38">
        <v>27</v>
      </c>
      <c r="D27" s="38">
        <v>0</v>
      </c>
      <c r="E27" s="38">
        <v>1</v>
      </c>
      <c r="F27" s="38">
        <v>0</v>
      </c>
      <c r="G27" s="82">
        <f t="shared" si="0"/>
        <v>28</v>
      </c>
    </row>
    <row r="28" spans="2:7" ht="27.95" customHeight="1" x14ac:dyDescent="0.2">
      <c r="B28" s="40" t="s">
        <v>52</v>
      </c>
      <c r="C28" s="38">
        <v>22</v>
      </c>
      <c r="D28" s="38">
        <v>2</v>
      </c>
      <c r="E28" s="38">
        <v>1</v>
      </c>
      <c r="F28" s="38">
        <v>0</v>
      </c>
      <c r="G28" s="82">
        <f t="shared" si="0"/>
        <v>25</v>
      </c>
    </row>
    <row r="29" spans="2:7" ht="27.95" customHeight="1" x14ac:dyDescent="0.2">
      <c r="B29" s="40" t="s">
        <v>53</v>
      </c>
      <c r="C29" s="38">
        <v>28</v>
      </c>
      <c r="D29" s="38">
        <v>2</v>
      </c>
      <c r="E29" s="38">
        <v>0</v>
      </c>
      <c r="F29" s="38">
        <v>0</v>
      </c>
      <c r="G29" s="82">
        <f t="shared" si="0"/>
        <v>30</v>
      </c>
    </row>
    <row r="30" spans="2:7" ht="27.95" customHeight="1" x14ac:dyDescent="0.2">
      <c r="B30" s="40" t="s">
        <v>54</v>
      </c>
      <c r="C30" s="38">
        <v>29</v>
      </c>
      <c r="D30" s="38">
        <v>2</v>
      </c>
      <c r="E30" s="38">
        <v>0</v>
      </c>
      <c r="F30" s="38">
        <v>0</v>
      </c>
      <c r="G30" s="82">
        <f t="shared" si="0"/>
        <v>31</v>
      </c>
    </row>
    <row r="31" spans="2:7" ht="27.95" customHeight="1" x14ac:dyDescent="0.2">
      <c r="B31" s="40" t="s">
        <v>55</v>
      </c>
      <c r="C31" s="38">
        <v>24</v>
      </c>
      <c r="D31" s="38">
        <v>1</v>
      </c>
      <c r="E31" s="38">
        <v>0</v>
      </c>
      <c r="F31" s="38">
        <v>0</v>
      </c>
      <c r="G31" s="84">
        <f t="shared" si="0"/>
        <v>25</v>
      </c>
    </row>
    <row r="32" spans="2:7" ht="27.95" customHeight="1" x14ac:dyDescent="0.2">
      <c r="B32" s="40" t="s">
        <v>56</v>
      </c>
      <c r="C32" s="38">
        <v>15</v>
      </c>
      <c r="D32" s="38">
        <v>0</v>
      </c>
      <c r="E32" s="38">
        <v>1</v>
      </c>
      <c r="F32" s="38">
        <v>0</v>
      </c>
      <c r="G32" s="84">
        <f t="shared" si="0"/>
        <v>16</v>
      </c>
    </row>
    <row r="33" spans="2:7" ht="27.95" customHeight="1" x14ac:dyDescent="0.2">
      <c r="B33" s="40" t="s">
        <v>57</v>
      </c>
      <c r="C33" s="38">
        <v>8</v>
      </c>
      <c r="D33" s="38">
        <v>0</v>
      </c>
      <c r="E33" s="38">
        <v>0</v>
      </c>
      <c r="F33" s="38">
        <v>0</v>
      </c>
      <c r="G33" s="84">
        <f t="shared" si="0"/>
        <v>8</v>
      </c>
    </row>
    <row r="34" spans="2:7" ht="27.95" customHeight="1" x14ac:dyDescent="0.2">
      <c r="B34" s="40" t="s">
        <v>58</v>
      </c>
      <c r="C34" s="38">
        <v>15</v>
      </c>
      <c r="D34" s="38">
        <v>1</v>
      </c>
      <c r="E34" s="38">
        <v>0</v>
      </c>
      <c r="F34" s="38">
        <v>0</v>
      </c>
      <c r="G34" s="84">
        <f t="shared" si="0"/>
        <v>16</v>
      </c>
    </row>
    <row r="35" spans="2:7" ht="27.95" customHeight="1" x14ac:dyDescent="0.2">
      <c r="B35" s="41" t="s">
        <v>59</v>
      </c>
      <c r="C35" s="38">
        <v>10</v>
      </c>
      <c r="D35" s="38">
        <v>0</v>
      </c>
      <c r="E35" s="38">
        <v>0</v>
      </c>
      <c r="F35" s="38">
        <v>0</v>
      </c>
      <c r="G35" s="84">
        <f t="shared" si="0"/>
        <v>10</v>
      </c>
    </row>
    <row r="36" spans="2:7" s="47" customFormat="1" ht="5.25" customHeight="1" thickBot="1" x14ac:dyDescent="0.25">
      <c r="B36" s="129"/>
      <c r="C36" s="130"/>
      <c r="D36" s="130"/>
      <c r="E36" s="130"/>
      <c r="F36" s="130"/>
      <c r="G36" s="136" t="s">
        <v>60</v>
      </c>
    </row>
    <row r="37" spans="2:7" ht="27.95" customHeight="1" thickTop="1" x14ac:dyDescent="0.2">
      <c r="B37" s="42" t="s">
        <v>5</v>
      </c>
      <c r="C37" s="43">
        <f>SUM(C12:C36)</f>
        <v>360</v>
      </c>
      <c r="D37" s="43">
        <f>SUM(D12:D36)</f>
        <v>8</v>
      </c>
      <c r="E37" s="43">
        <f>SUM(E12:E36)</f>
        <v>5</v>
      </c>
      <c r="F37" s="43">
        <f>SUM(F12:F35)</f>
        <v>0</v>
      </c>
      <c r="G37" s="44">
        <f>SUM(C37:F37)</f>
        <v>373</v>
      </c>
    </row>
    <row r="38" spans="2:7" ht="27.95" customHeight="1" x14ac:dyDescent="0.2">
      <c r="B38" s="24"/>
      <c r="C38" s="25"/>
      <c r="D38" s="25"/>
      <c r="E38" s="25"/>
      <c r="F38" s="25"/>
      <c r="G38" s="27"/>
    </row>
    <row r="39" spans="2:7" ht="27.95" customHeight="1" x14ac:dyDescent="0.2">
      <c r="B39" s="24"/>
      <c r="C39" s="235"/>
      <c r="D39" s="235"/>
      <c r="E39" s="235"/>
      <c r="F39" s="235"/>
      <c r="G39" s="27"/>
    </row>
    <row r="40" spans="2:7" ht="27.95" customHeight="1" x14ac:dyDescent="0.2">
      <c r="B40" s="26"/>
      <c r="C40" s="27"/>
      <c r="D40" s="27"/>
      <c r="E40" s="27"/>
      <c r="F40" s="27"/>
      <c r="G40" s="27"/>
    </row>
    <row r="41" spans="2:7" ht="8.25" customHeight="1" x14ac:dyDescent="0.2">
      <c r="B41" s="24"/>
      <c r="C41" s="24"/>
      <c r="D41" s="24"/>
      <c r="E41" s="25"/>
      <c r="F41" s="25"/>
      <c r="G41" s="27"/>
    </row>
    <row r="42" spans="2:7" ht="35.25" customHeight="1" x14ac:dyDescent="0.2">
      <c r="B42" s="26"/>
      <c r="C42" s="27"/>
      <c r="D42" s="27"/>
      <c r="E42" s="27"/>
      <c r="F42" s="27"/>
      <c r="G42" s="27"/>
    </row>
    <row r="43" spans="2:7" ht="30.95" customHeight="1" x14ac:dyDescent="0.2">
      <c r="B43" s="26"/>
      <c r="C43" s="27"/>
      <c r="D43" s="27"/>
      <c r="E43" s="27"/>
      <c r="F43" s="27"/>
      <c r="G43" s="27"/>
    </row>
    <row r="44" spans="2:7" ht="30.95" customHeight="1" x14ac:dyDescent="0.2">
      <c r="B44" s="28"/>
      <c r="C44" s="27"/>
      <c r="D44" s="27"/>
      <c r="E44" s="27"/>
      <c r="F44" s="27"/>
      <c r="G44" s="27"/>
    </row>
    <row r="45" spans="2:7" ht="30.95" customHeight="1" x14ac:dyDescent="0.2">
      <c r="B45" s="29"/>
      <c r="C45" s="29"/>
      <c r="D45" s="29"/>
      <c r="E45" s="29"/>
      <c r="F45" s="29"/>
      <c r="G45" s="27"/>
    </row>
    <row r="46" spans="2:7" ht="30.95" customHeight="1" x14ac:dyDescent="0.2">
      <c r="B46" s="29"/>
      <c r="C46" s="29"/>
      <c r="D46" s="29"/>
      <c r="E46" s="29"/>
      <c r="F46" s="29"/>
      <c r="G46" s="27"/>
    </row>
    <row r="47" spans="2:7" ht="30.95" customHeight="1" x14ac:dyDescent="0.2">
      <c r="B47" s="30"/>
      <c r="C47" s="30"/>
      <c r="D47" s="30"/>
      <c r="E47" s="30"/>
      <c r="F47" s="30"/>
      <c r="G47" s="27"/>
    </row>
    <row r="48" spans="2:7" ht="30.95" customHeight="1" x14ac:dyDescent="0.2">
      <c r="B48" s="31"/>
      <c r="C48" s="31"/>
      <c r="D48" s="31"/>
      <c r="E48" s="31"/>
      <c r="F48" s="31"/>
      <c r="G48" s="27"/>
    </row>
    <row r="49" spans="2:7" ht="30.95" customHeight="1" x14ac:dyDescent="0.2">
      <c r="B49" s="32"/>
      <c r="C49" s="32"/>
      <c r="D49" s="32"/>
      <c r="E49" s="32"/>
      <c r="F49" s="32"/>
      <c r="G49" s="27"/>
    </row>
    <row r="50" spans="2:7" ht="30.95" customHeight="1" x14ac:dyDescent="0.2">
      <c r="B50" s="26"/>
      <c r="C50" s="27"/>
      <c r="D50" s="27"/>
      <c r="E50" s="27"/>
      <c r="F50" s="27"/>
      <c r="G50" s="27"/>
    </row>
    <row r="51" spans="2:7" ht="30.95" customHeight="1" x14ac:dyDescent="0.2">
      <c r="B51" s="26"/>
      <c r="C51" s="27"/>
      <c r="D51" s="27"/>
      <c r="E51" s="27"/>
      <c r="F51" s="27"/>
      <c r="G51" s="27"/>
    </row>
    <row r="52" spans="2:7" ht="30.95" customHeight="1" x14ac:dyDescent="0.2">
      <c r="B52" s="26"/>
      <c r="C52" s="27"/>
      <c r="D52" s="27"/>
      <c r="E52" s="27"/>
      <c r="F52" s="27"/>
      <c r="G52" s="27"/>
    </row>
    <row r="53" spans="2:7" ht="30.95" customHeight="1" x14ac:dyDescent="0.2">
      <c r="B53" s="26"/>
      <c r="C53" s="27"/>
      <c r="D53" s="27"/>
      <c r="E53" s="27"/>
      <c r="F53" s="27"/>
      <c r="G53" s="27"/>
    </row>
    <row r="54" spans="2:7" ht="30.95" customHeight="1" x14ac:dyDescent="0.2">
      <c r="B54" s="26"/>
      <c r="C54" s="27"/>
      <c r="D54" s="27"/>
      <c r="E54" s="27"/>
      <c r="F54" s="27"/>
      <c r="G54" s="27"/>
    </row>
    <row r="55" spans="2:7" ht="30.95" customHeight="1" x14ac:dyDescent="0.2">
      <c r="B55" s="33"/>
      <c r="C55" s="25"/>
      <c r="D55" s="25"/>
      <c r="E55" s="25"/>
      <c r="F55" s="25"/>
      <c r="G55" s="27"/>
    </row>
    <row r="56" spans="2:7" ht="30.95" customHeight="1" x14ac:dyDescent="0.2">
      <c r="B56" s="26"/>
      <c r="C56" s="27"/>
      <c r="D56" s="27"/>
      <c r="E56" s="27"/>
      <c r="F56" s="27"/>
      <c r="G56" s="27"/>
    </row>
    <row r="57" spans="2:7" ht="30.95" customHeight="1" x14ac:dyDescent="0.2">
      <c r="B57" s="26"/>
      <c r="C57" s="27"/>
      <c r="D57" s="27"/>
      <c r="E57" s="27"/>
      <c r="F57" s="27"/>
      <c r="G57" s="27"/>
    </row>
    <row r="58" spans="2:7" ht="30.95" customHeight="1" x14ac:dyDescent="0.2">
      <c r="B58" s="28"/>
      <c r="C58" s="27"/>
      <c r="D58" s="27"/>
      <c r="E58" s="27"/>
      <c r="F58" s="27"/>
      <c r="G58" s="27"/>
    </row>
    <row r="59" spans="2:7" ht="15" x14ac:dyDescent="0.2">
      <c r="B59" s="45"/>
      <c r="C59" s="45"/>
      <c r="D59" s="45"/>
      <c r="E59" s="45"/>
      <c r="F59" s="45"/>
      <c r="G59" s="27"/>
    </row>
    <row r="60" spans="2:7" ht="15" x14ac:dyDescent="0.2">
      <c r="B60" s="45"/>
      <c r="C60" s="45"/>
      <c r="D60" s="45"/>
      <c r="E60" s="45"/>
      <c r="F60" s="45"/>
      <c r="G60" s="27"/>
    </row>
    <row r="61" spans="2:7" ht="15" x14ac:dyDescent="0.2">
      <c r="B61" s="45"/>
      <c r="C61" s="45"/>
      <c r="D61" s="45"/>
      <c r="E61" s="45"/>
      <c r="F61" s="45"/>
      <c r="G61" s="27"/>
    </row>
    <row r="62" spans="2:7" ht="15" x14ac:dyDescent="0.2">
      <c r="B62" s="45"/>
      <c r="C62" s="45"/>
      <c r="D62" s="45"/>
      <c r="E62" s="45"/>
      <c r="F62" s="45"/>
      <c r="G62" s="27"/>
    </row>
    <row r="63" spans="2:7" ht="15" x14ac:dyDescent="0.2">
      <c r="B63" s="45"/>
      <c r="C63" s="45"/>
      <c r="D63" s="45"/>
      <c r="E63" s="45"/>
      <c r="F63" s="45"/>
      <c r="G63" s="27"/>
    </row>
    <row r="64" spans="2:7" ht="15" x14ac:dyDescent="0.2">
      <c r="B64" s="45"/>
      <c r="C64" s="45"/>
      <c r="D64" s="45"/>
      <c r="E64" s="45"/>
      <c r="F64" s="45"/>
      <c r="G64" s="27"/>
    </row>
    <row r="65" spans="2:7" ht="15" x14ac:dyDescent="0.2">
      <c r="B65" s="45"/>
      <c r="C65" s="45"/>
      <c r="D65" s="45"/>
      <c r="E65" s="45"/>
      <c r="F65" s="45"/>
      <c r="G65" s="27"/>
    </row>
    <row r="66" spans="2:7" ht="15" x14ac:dyDescent="0.2">
      <c r="B66" s="45"/>
      <c r="C66" s="45"/>
      <c r="D66" s="45"/>
      <c r="E66" s="45"/>
      <c r="F66" s="45"/>
      <c r="G66" s="27"/>
    </row>
    <row r="67" spans="2:7" ht="15" x14ac:dyDescent="0.2">
      <c r="B67" s="45"/>
      <c r="C67" s="45"/>
      <c r="D67" s="45"/>
      <c r="E67" s="45"/>
      <c r="F67" s="45"/>
      <c r="G67" s="27"/>
    </row>
    <row r="68" spans="2:7" ht="15" x14ac:dyDescent="0.2">
      <c r="B68" s="45"/>
      <c r="C68" s="45"/>
      <c r="D68" s="45"/>
      <c r="E68" s="45"/>
      <c r="F68" s="45"/>
      <c r="G68" s="27"/>
    </row>
    <row r="69" spans="2:7" ht="15" x14ac:dyDescent="0.2">
      <c r="B69" s="45"/>
      <c r="C69" s="45"/>
      <c r="D69" s="45"/>
      <c r="E69" s="45"/>
      <c r="F69" s="45"/>
      <c r="G69" s="27"/>
    </row>
    <row r="70" spans="2:7" ht="15" x14ac:dyDescent="0.2">
      <c r="B70" s="45"/>
      <c r="C70" s="45"/>
      <c r="D70" s="45"/>
      <c r="E70" s="45"/>
      <c r="F70" s="45"/>
      <c r="G70" s="27"/>
    </row>
    <row r="71" spans="2:7" ht="15" x14ac:dyDescent="0.2">
      <c r="B71" s="45"/>
      <c r="C71" s="45"/>
      <c r="D71" s="45"/>
      <c r="E71" s="45"/>
      <c r="F71" s="45"/>
      <c r="G71" s="27"/>
    </row>
    <row r="72" spans="2:7" ht="15" x14ac:dyDescent="0.2">
      <c r="B72" s="45"/>
      <c r="C72" s="45"/>
      <c r="D72" s="45"/>
      <c r="E72" s="45"/>
      <c r="F72" s="45"/>
      <c r="G72" s="27"/>
    </row>
    <row r="73" spans="2:7" ht="15" x14ac:dyDescent="0.2">
      <c r="B73" s="45"/>
      <c r="C73" s="45"/>
      <c r="D73" s="45"/>
      <c r="E73" s="45"/>
      <c r="F73" s="45"/>
      <c r="G73" s="27"/>
    </row>
    <row r="74" spans="2:7" ht="15" x14ac:dyDescent="0.2">
      <c r="B74" s="45"/>
      <c r="C74" s="45"/>
      <c r="D74" s="45"/>
      <c r="E74" s="45"/>
      <c r="F74" s="45"/>
      <c r="G74" s="27"/>
    </row>
    <row r="75" spans="2:7" ht="15" x14ac:dyDescent="0.2">
      <c r="B75" s="45"/>
      <c r="C75" s="45"/>
      <c r="D75" s="45"/>
      <c r="E75" s="45"/>
      <c r="F75" s="45"/>
      <c r="G75" s="27"/>
    </row>
    <row r="76" spans="2:7" ht="15" x14ac:dyDescent="0.2">
      <c r="B76" s="45"/>
      <c r="C76" s="45"/>
      <c r="D76" s="45"/>
      <c r="E76" s="45"/>
      <c r="F76" s="45"/>
      <c r="G76" s="27"/>
    </row>
    <row r="77" spans="2:7" ht="15" x14ac:dyDescent="0.2">
      <c r="B77" s="45"/>
      <c r="C77" s="45"/>
      <c r="D77" s="45"/>
      <c r="E77" s="45"/>
      <c r="F77" s="45"/>
      <c r="G77" s="27"/>
    </row>
    <row r="78" spans="2:7" ht="15" x14ac:dyDescent="0.2">
      <c r="B78" s="45"/>
      <c r="C78" s="45"/>
      <c r="D78" s="45"/>
      <c r="E78" s="45"/>
      <c r="F78" s="45"/>
      <c r="G78" s="27"/>
    </row>
    <row r="79" spans="2:7" ht="15" x14ac:dyDescent="0.2">
      <c r="B79" s="45"/>
      <c r="C79" s="45"/>
      <c r="D79" s="45"/>
      <c r="E79" s="45"/>
      <c r="F79" s="45"/>
      <c r="G79" s="27"/>
    </row>
    <row r="80" spans="2:7" ht="15" x14ac:dyDescent="0.2">
      <c r="B80" s="45"/>
      <c r="C80" s="45"/>
      <c r="D80" s="45"/>
      <c r="E80" s="45"/>
      <c r="F80" s="45"/>
      <c r="G80" s="27"/>
    </row>
    <row r="81" spans="2:7" ht="15" x14ac:dyDescent="0.2">
      <c r="B81" s="45"/>
      <c r="C81" s="45"/>
      <c r="D81" s="45"/>
      <c r="E81" s="45"/>
      <c r="F81" s="45"/>
      <c r="G81" s="27"/>
    </row>
    <row r="82" spans="2:7" ht="15" x14ac:dyDescent="0.2">
      <c r="B82" s="45"/>
      <c r="C82" s="45"/>
      <c r="D82" s="45"/>
      <c r="E82" s="45"/>
      <c r="F82" s="45"/>
      <c r="G82" s="27"/>
    </row>
    <row r="83" spans="2:7" ht="15" x14ac:dyDescent="0.2">
      <c r="B83" s="45"/>
      <c r="C83" s="45"/>
      <c r="D83" s="45"/>
      <c r="E83" s="45"/>
      <c r="F83" s="45"/>
      <c r="G83" s="27"/>
    </row>
    <row r="84" spans="2:7" ht="15" x14ac:dyDescent="0.2">
      <c r="B84" s="45"/>
      <c r="C84" s="45"/>
      <c r="D84" s="45"/>
      <c r="E84" s="45"/>
      <c r="F84" s="45"/>
      <c r="G84" s="27"/>
    </row>
    <row r="85" spans="2:7" ht="15" x14ac:dyDescent="0.2">
      <c r="B85" s="45"/>
      <c r="C85" s="45"/>
      <c r="D85" s="45"/>
      <c r="E85" s="45"/>
      <c r="F85" s="45"/>
      <c r="G85" s="27"/>
    </row>
    <row r="86" spans="2:7" ht="15" x14ac:dyDescent="0.2">
      <c r="B86" s="45"/>
      <c r="C86" s="45"/>
      <c r="D86" s="45"/>
      <c r="E86" s="45"/>
      <c r="F86" s="45"/>
      <c r="G86" s="27"/>
    </row>
    <row r="87" spans="2:7" ht="15.75" x14ac:dyDescent="0.2">
      <c r="B87" s="45"/>
      <c r="C87" s="45"/>
      <c r="D87" s="45"/>
      <c r="E87" s="45"/>
      <c r="F87" s="45"/>
      <c r="G87" s="46"/>
    </row>
    <row r="88" spans="2:7" ht="15.75" x14ac:dyDescent="0.2">
      <c r="B88" s="45"/>
      <c r="C88" s="45"/>
      <c r="D88" s="45"/>
      <c r="E88" s="45"/>
      <c r="F88" s="45"/>
      <c r="G88" s="25"/>
    </row>
    <row r="89" spans="2:7" ht="15" x14ac:dyDescent="0.2">
      <c r="B89" s="45"/>
      <c r="C89" s="45"/>
      <c r="D89" s="45"/>
      <c r="E89" s="45"/>
      <c r="F89" s="45"/>
      <c r="G89" s="27"/>
    </row>
    <row r="90" spans="2:7" ht="15.75" x14ac:dyDescent="0.2">
      <c r="B90" s="45"/>
      <c r="C90" s="45"/>
      <c r="D90" s="45"/>
      <c r="E90" s="45"/>
      <c r="F90" s="45"/>
      <c r="G90" s="25"/>
    </row>
    <row r="91" spans="2:7" ht="15" x14ac:dyDescent="0.2">
      <c r="B91" s="45"/>
      <c r="C91" s="45"/>
      <c r="D91" s="45"/>
      <c r="E91" s="45"/>
      <c r="F91" s="45"/>
      <c r="G91" s="27"/>
    </row>
    <row r="92" spans="2:7" ht="15" x14ac:dyDescent="0.2">
      <c r="B92" s="45"/>
      <c r="C92" s="45"/>
      <c r="D92" s="45"/>
      <c r="E92" s="45"/>
      <c r="F92" s="45"/>
      <c r="G92" s="27"/>
    </row>
    <row r="93" spans="2:7" ht="15" x14ac:dyDescent="0.2">
      <c r="B93" s="45"/>
      <c r="C93" s="45"/>
      <c r="D93" s="45"/>
      <c r="E93" s="45"/>
      <c r="F93" s="45"/>
      <c r="G93" s="27"/>
    </row>
    <row r="94" spans="2:7" x14ac:dyDescent="0.2">
      <c r="B94" s="45"/>
      <c r="C94" s="45"/>
      <c r="D94" s="45"/>
      <c r="E94" s="45"/>
      <c r="F94" s="45"/>
      <c r="G94" s="29"/>
    </row>
    <row r="95" spans="2:7" x14ac:dyDescent="0.2">
      <c r="B95" s="45"/>
      <c r="C95" s="45"/>
      <c r="D95" s="45"/>
      <c r="E95" s="45"/>
      <c r="F95" s="45"/>
      <c r="G95" s="29"/>
    </row>
    <row r="96" spans="2:7" ht="15.75" x14ac:dyDescent="0.2">
      <c r="B96" s="45"/>
      <c r="C96" s="45"/>
      <c r="D96" s="45"/>
      <c r="E96" s="45"/>
      <c r="F96" s="45"/>
      <c r="G96" s="30"/>
    </row>
    <row r="97" spans="2:7" x14ac:dyDescent="0.2">
      <c r="B97" s="45"/>
      <c r="C97" s="45"/>
      <c r="D97" s="45"/>
      <c r="E97" s="45"/>
      <c r="F97" s="45"/>
      <c r="G97" s="31"/>
    </row>
    <row r="98" spans="2:7" ht="15" x14ac:dyDescent="0.2">
      <c r="B98" s="45"/>
      <c r="C98" s="45"/>
      <c r="D98" s="45"/>
      <c r="E98" s="45"/>
      <c r="F98" s="45"/>
      <c r="G98" s="32"/>
    </row>
    <row r="99" spans="2:7" ht="15" x14ac:dyDescent="0.2">
      <c r="B99" s="45"/>
      <c r="C99" s="45"/>
      <c r="D99" s="45"/>
      <c r="E99" s="45"/>
      <c r="F99" s="45"/>
      <c r="G99" s="27"/>
    </row>
    <row r="100" spans="2:7" ht="15" x14ac:dyDescent="0.2">
      <c r="G100" s="27"/>
    </row>
    <row r="101" spans="2:7" ht="15" x14ac:dyDescent="0.2">
      <c r="G101" s="27"/>
    </row>
    <row r="102" spans="2:7" ht="15" x14ac:dyDescent="0.2">
      <c r="G102" s="27"/>
    </row>
    <row r="103" spans="2:7" ht="15" x14ac:dyDescent="0.2">
      <c r="G103" s="27"/>
    </row>
    <row r="104" spans="2:7" ht="15.75" x14ac:dyDescent="0.2">
      <c r="G104" s="25"/>
    </row>
    <row r="105" spans="2:7" ht="15" x14ac:dyDescent="0.2">
      <c r="G105" s="27"/>
    </row>
    <row r="106" spans="2:7" ht="15" x14ac:dyDescent="0.2">
      <c r="G106" s="27"/>
    </row>
    <row r="107" spans="2:7" ht="15" x14ac:dyDescent="0.2">
      <c r="G107" s="27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1"/>
  <sheetViews>
    <sheetView showGridLines="0" view="pageLayout" topLeftCell="A71" zoomScaleNormal="100" workbookViewId="0">
      <selection activeCell="C26" sqref="C26"/>
    </sheetView>
  </sheetViews>
  <sheetFormatPr baseColWidth="10" defaultRowHeight="12.75" x14ac:dyDescent="0.2"/>
  <cols>
    <col min="1" max="1" width="2.5703125" style="18" customWidth="1"/>
    <col min="2" max="2" width="20.7109375" style="18" customWidth="1"/>
    <col min="3" max="3" width="1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3" spans="2:7" x14ac:dyDescent="0.2">
      <c r="B3" s="343" t="s">
        <v>159</v>
      </c>
      <c r="C3" s="343"/>
      <c r="D3" s="343"/>
      <c r="E3" s="343"/>
      <c r="F3" s="343"/>
      <c r="G3" s="343"/>
    </row>
    <row r="4" spans="2:7" x14ac:dyDescent="0.2">
      <c r="B4" s="343"/>
      <c r="C4" s="343"/>
      <c r="D4" s="343"/>
      <c r="E4" s="343"/>
      <c r="F4" s="343"/>
      <c r="G4" s="343"/>
    </row>
    <row r="5" spans="2:7" x14ac:dyDescent="0.2">
      <c r="B5" s="343"/>
      <c r="C5" s="343"/>
      <c r="D5" s="343"/>
      <c r="E5" s="343"/>
      <c r="F5" s="343"/>
      <c r="G5" s="343"/>
    </row>
    <row r="8" spans="2:7" ht="8.25" customHeight="1" thickBot="1" x14ac:dyDescent="0.25"/>
    <row r="9" spans="2:7" ht="30" customHeight="1" thickBot="1" x14ac:dyDescent="0.25">
      <c r="B9" s="351" t="s">
        <v>175</v>
      </c>
      <c r="C9" s="352"/>
      <c r="D9" s="352"/>
      <c r="E9" s="352"/>
      <c r="F9" s="352"/>
      <c r="G9" s="353"/>
    </row>
    <row r="10" spans="2:7" x14ac:dyDescent="0.2">
      <c r="B10" s="39"/>
      <c r="C10" s="39"/>
      <c r="D10" s="39"/>
      <c r="E10" s="39"/>
      <c r="F10" s="39"/>
      <c r="G10" s="39"/>
    </row>
    <row r="11" spans="2:7" ht="40.5" customHeight="1" x14ac:dyDescent="0.2">
      <c r="B11" s="137" t="s">
        <v>34</v>
      </c>
      <c r="C11" s="137" t="s">
        <v>115</v>
      </c>
    </row>
    <row r="12" spans="2:7" ht="27.95" customHeight="1" x14ac:dyDescent="0.2">
      <c r="B12" s="40" t="s">
        <v>36</v>
      </c>
      <c r="C12" s="38">
        <v>8</v>
      </c>
    </row>
    <row r="13" spans="2:7" ht="27.95" customHeight="1" x14ac:dyDescent="0.2">
      <c r="B13" s="40" t="s">
        <v>37</v>
      </c>
      <c r="C13" s="38">
        <v>2</v>
      </c>
    </row>
    <row r="14" spans="2:7" ht="27.95" customHeight="1" x14ac:dyDescent="0.2">
      <c r="B14" s="40" t="s">
        <v>38</v>
      </c>
      <c r="C14" s="83">
        <v>2</v>
      </c>
    </row>
    <row r="15" spans="2:7" ht="27.95" customHeight="1" x14ac:dyDescent="0.2">
      <c r="B15" s="40" t="s">
        <v>39</v>
      </c>
      <c r="C15" s="83">
        <v>3</v>
      </c>
    </row>
    <row r="16" spans="2:7" ht="27.95" customHeight="1" x14ac:dyDescent="0.2">
      <c r="B16" s="40" t="s">
        <v>40</v>
      </c>
      <c r="C16" s="38">
        <v>0</v>
      </c>
    </row>
    <row r="17" spans="2:3" ht="27.95" customHeight="1" x14ac:dyDescent="0.2">
      <c r="B17" s="40" t="s">
        <v>41</v>
      </c>
      <c r="C17" s="38">
        <v>0</v>
      </c>
    </row>
    <row r="18" spans="2:3" ht="27.95" customHeight="1" x14ac:dyDescent="0.2">
      <c r="B18" s="40" t="s">
        <v>42</v>
      </c>
      <c r="C18" s="38">
        <v>0</v>
      </c>
    </row>
    <row r="19" spans="2:3" ht="27.95" customHeight="1" x14ac:dyDescent="0.2">
      <c r="B19" s="40" t="s">
        <v>43</v>
      </c>
      <c r="C19" s="38">
        <v>2</v>
      </c>
    </row>
    <row r="20" spans="2:3" ht="27.95" customHeight="1" x14ac:dyDescent="0.2">
      <c r="B20" s="40" t="s">
        <v>44</v>
      </c>
      <c r="C20" s="38">
        <v>0</v>
      </c>
    </row>
    <row r="21" spans="2:3" ht="27.95" customHeight="1" x14ac:dyDescent="0.2">
      <c r="B21" s="40" t="s">
        <v>45</v>
      </c>
      <c r="C21" s="38">
        <v>0</v>
      </c>
    </row>
    <row r="22" spans="2:3" ht="27.95" customHeight="1" x14ac:dyDescent="0.2">
      <c r="B22" s="40" t="s">
        <v>46</v>
      </c>
      <c r="C22" s="38">
        <v>1</v>
      </c>
    </row>
    <row r="23" spans="2:3" ht="27.95" customHeight="1" x14ac:dyDescent="0.2">
      <c r="B23" s="40" t="s">
        <v>47</v>
      </c>
      <c r="C23" s="38">
        <v>0</v>
      </c>
    </row>
    <row r="24" spans="2:3" ht="27.95" customHeight="1" x14ac:dyDescent="0.2">
      <c r="B24" s="40" t="s">
        <v>48</v>
      </c>
      <c r="C24" s="38">
        <v>0</v>
      </c>
    </row>
    <row r="25" spans="2:3" ht="27.95" customHeight="1" x14ac:dyDescent="0.2">
      <c r="B25" s="40" t="s">
        <v>49</v>
      </c>
      <c r="C25" s="38">
        <v>0</v>
      </c>
    </row>
    <row r="26" spans="2:3" ht="27.95" customHeight="1" x14ac:dyDescent="0.2">
      <c r="B26" s="40" t="s">
        <v>50</v>
      </c>
      <c r="C26" s="38">
        <v>0</v>
      </c>
    </row>
    <row r="27" spans="2:3" ht="27.95" customHeight="1" x14ac:dyDescent="0.2">
      <c r="B27" s="40" t="s">
        <v>51</v>
      </c>
      <c r="C27" s="38">
        <v>2</v>
      </c>
    </row>
    <row r="28" spans="2:3" ht="27.95" customHeight="1" x14ac:dyDescent="0.2">
      <c r="B28" s="40" t="s">
        <v>52</v>
      </c>
      <c r="C28" s="38">
        <v>1</v>
      </c>
    </row>
    <row r="29" spans="2:3" ht="27.95" customHeight="1" x14ac:dyDescent="0.2">
      <c r="B29" s="40" t="s">
        <v>53</v>
      </c>
      <c r="C29" s="38">
        <v>0</v>
      </c>
    </row>
    <row r="30" spans="2:3" ht="27.95" customHeight="1" x14ac:dyDescent="0.2">
      <c r="B30" s="40" t="s">
        <v>54</v>
      </c>
      <c r="C30" s="38">
        <v>2</v>
      </c>
    </row>
    <row r="31" spans="2:3" ht="27.95" customHeight="1" x14ac:dyDescent="0.2">
      <c r="B31" s="40" t="s">
        <v>55</v>
      </c>
      <c r="C31" s="38">
        <v>2</v>
      </c>
    </row>
    <row r="32" spans="2:3" ht="27.95" customHeight="1" x14ac:dyDescent="0.2">
      <c r="B32" s="40" t="s">
        <v>56</v>
      </c>
      <c r="C32" s="38">
        <v>4</v>
      </c>
    </row>
    <row r="33" spans="2:9" ht="27.95" customHeight="1" x14ac:dyDescent="0.2">
      <c r="B33" s="40" t="s">
        <v>57</v>
      </c>
      <c r="C33" s="83">
        <v>2</v>
      </c>
    </row>
    <row r="34" spans="2:9" ht="27.95" customHeight="1" x14ac:dyDescent="0.2">
      <c r="B34" s="40" t="s">
        <v>58</v>
      </c>
      <c r="C34" s="38">
        <v>5</v>
      </c>
    </row>
    <row r="35" spans="2:9" ht="27.95" customHeight="1" x14ac:dyDescent="0.2">
      <c r="B35" s="41" t="s">
        <v>59</v>
      </c>
      <c r="C35" s="38">
        <v>4</v>
      </c>
    </row>
    <row r="36" spans="2:9" s="47" customFormat="1" ht="12.75" customHeight="1" thickBot="1" x14ac:dyDescent="0.25">
      <c r="B36" s="196"/>
      <c r="C36" s="197"/>
    </row>
    <row r="37" spans="2:9" ht="27.95" customHeight="1" thickTop="1" x14ac:dyDescent="0.2">
      <c r="B37" s="198" t="s">
        <v>5</v>
      </c>
      <c r="C37" s="220">
        <f>SUM(C12:C36)</f>
        <v>40</v>
      </c>
    </row>
    <row r="38" spans="2:9" ht="27.95" customHeight="1" x14ac:dyDescent="0.2">
      <c r="B38" s="24"/>
      <c r="C38" s="25"/>
      <c r="D38" s="25"/>
      <c r="E38" s="25"/>
      <c r="F38" s="25"/>
      <c r="G38" s="27"/>
    </row>
    <row r="39" spans="2:9" ht="27.95" customHeight="1" x14ac:dyDescent="0.2">
      <c r="B39" s="26"/>
      <c r="C39" s="27"/>
      <c r="D39" s="27"/>
      <c r="E39" s="27"/>
      <c r="F39" s="27"/>
      <c r="G39" s="27"/>
    </row>
    <row r="40" spans="2:9" ht="14.25" customHeight="1" x14ac:dyDescent="0.2">
      <c r="B40" s="24"/>
      <c r="C40" s="24"/>
      <c r="D40" s="24"/>
      <c r="E40" s="25"/>
      <c r="F40" s="25"/>
      <c r="G40" s="27"/>
    </row>
    <row r="41" spans="2:9" ht="15" customHeight="1" x14ac:dyDescent="0.2">
      <c r="B41" s="26"/>
      <c r="C41" s="27"/>
      <c r="D41" s="27"/>
      <c r="E41" s="27"/>
      <c r="F41" s="27"/>
      <c r="G41" s="27"/>
    </row>
    <row r="42" spans="2:9" ht="30.95" customHeight="1" x14ac:dyDescent="0.2">
      <c r="B42" s="26"/>
      <c r="C42" s="27"/>
      <c r="D42" s="27"/>
      <c r="E42" s="27"/>
      <c r="F42" s="27"/>
      <c r="G42" s="27"/>
    </row>
    <row r="43" spans="2:9" ht="30.95" customHeight="1" x14ac:dyDescent="0.2">
      <c r="B43" s="350" t="s">
        <v>158</v>
      </c>
      <c r="C43" s="350"/>
      <c r="D43" s="350"/>
      <c r="E43" s="350"/>
      <c r="F43" s="350"/>
      <c r="G43" s="350"/>
      <c r="H43" s="261"/>
      <c r="I43" s="261"/>
    </row>
    <row r="44" spans="2:9" ht="30.95" customHeight="1" x14ac:dyDescent="0.2">
      <c r="B44" s="29"/>
      <c r="C44" s="29"/>
      <c r="D44" s="29"/>
      <c r="E44" s="29"/>
      <c r="F44" s="29"/>
      <c r="G44" s="27"/>
    </row>
    <row r="45" spans="2:9" ht="33" customHeight="1" x14ac:dyDescent="0.2">
      <c r="B45" s="256" t="s">
        <v>61</v>
      </c>
      <c r="C45" s="257" t="s">
        <v>115</v>
      </c>
      <c r="D45" s="29"/>
      <c r="E45" s="29"/>
      <c r="F45" s="29"/>
      <c r="G45" s="27"/>
    </row>
    <row r="46" spans="2:9" ht="25.5" customHeight="1" x14ac:dyDescent="0.2">
      <c r="B46" s="258" t="s">
        <v>118</v>
      </c>
      <c r="C46" s="259">
        <v>2</v>
      </c>
      <c r="D46" s="30"/>
      <c r="E46" s="30"/>
      <c r="F46" s="30"/>
      <c r="G46" s="27"/>
    </row>
    <row r="47" spans="2:9" ht="21.95" customHeight="1" x14ac:dyDescent="0.2">
      <c r="B47" s="258" t="s">
        <v>62</v>
      </c>
      <c r="C47" s="199">
        <v>6</v>
      </c>
      <c r="D47" s="31"/>
      <c r="E47" s="31"/>
      <c r="F47" s="31"/>
      <c r="G47" s="27"/>
    </row>
    <row r="48" spans="2:9" ht="21.95" customHeight="1" x14ac:dyDescent="0.2">
      <c r="B48" s="258" t="s">
        <v>63</v>
      </c>
      <c r="C48" s="200">
        <v>5</v>
      </c>
      <c r="D48" s="32"/>
      <c r="E48" s="32"/>
      <c r="F48" s="32"/>
      <c r="G48" s="27"/>
    </row>
    <row r="49" spans="2:7" ht="21.95" customHeight="1" x14ac:dyDescent="0.2">
      <c r="B49" s="258" t="s">
        <v>64</v>
      </c>
      <c r="C49" s="200">
        <v>6</v>
      </c>
      <c r="D49" s="27"/>
      <c r="E49" s="27"/>
      <c r="F49" s="27"/>
      <c r="G49" s="27"/>
    </row>
    <row r="50" spans="2:7" ht="21.95" customHeight="1" x14ac:dyDescent="0.2">
      <c r="B50" s="258" t="s">
        <v>65</v>
      </c>
      <c r="C50" s="200">
        <v>3</v>
      </c>
      <c r="D50" s="27"/>
      <c r="E50" s="27"/>
      <c r="F50" s="27"/>
      <c r="G50" s="27"/>
    </row>
    <row r="51" spans="2:7" ht="21.95" customHeight="1" x14ac:dyDescent="0.2">
      <c r="B51" s="258" t="s">
        <v>66</v>
      </c>
      <c r="C51" s="201">
        <v>3</v>
      </c>
      <c r="D51" s="27"/>
      <c r="E51" s="27"/>
      <c r="F51" s="27"/>
      <c r="G51" s="27"/>
    </row>
    <row r="52" spans="2:7" ht="21.95" customHeight="1" x14ac:dyDescent="0.2">
      <c r="B52" s="258" t="s">
        <v>67</v>
      </c>
      <c r="C52" s="199">
        <v>4</v>
      </c>
      <c r="D52" s="27"/>
      <c r="E52" s="27"/>
      <c r="F52" s="27"/>
      <c r="G52" s="27"/>
    </row>
    <row r="53" spans="2:7" ht="21.95" customHeight="1" x14ac:dyDescent="0.2">
      <c r="B53" s="258" t="s">
        <v>68</v>
      </c>
      <c r="C53" s="199">
        <v>2</v>
      </c>
      <c r="D53" s="27"/>
      <c r="E53" s="27"/>
      <c r="F53" s="27"/>
      <c r="G53" s="27"/>
    </row>
    <row r="54" spans="2:7" ht="21.95" customHeight="1" x14ac:dyDescent="0.2">
      <c r="B54" s="258" t="s">
        <v>69</v>
      </c>
      <c r="C54" s="199">
        <v>4</v>
      </c>
      <c r="D54" s="25"/>
      <c r="E54" s="25"/>
      <c r="F54" s="25"/>
      <c r="G54" s="27"/>
    </row>
    <row r="55" spans="2:7" ht="21.95" customHeight="1" x14ac:dyDescent="0.2">
      <c r="B55" s="258" t="s">
        <v>70</v>
      </c>
      <c r="C55" s="199">
        <v>2</v>
      </c>
      <c r="D55" s="27"/>
      <c r="E55" s="27"/>
      <c r="F55" s="27"/>
      <c r="G55" s="27"/>
    </row>
    <row r="56" spans="2:7" ht="21.95" customHeight="1" x14ac:dyDescent="0.2">
      <c r="B56" s="258" t="s">
        <v>71</v>
      </c>
      <c r="C56" s="199">
        <v>0</v>
      </c>
      <c r="D56" s="27"/>
      <c r="E56" s="27"/>
      <c r="F56" s="27"/>
      <c r="G56" s="27"/>
    </row>
    <row r="57" spans="2:7" ht="21.95" customHeight="1" x14ac:dyDescent="0.2">
      <c r="B57" s="258" t="s">
        <v>72</v>
      </c>
      <c r="C57" s="199">
        <v>0</v>
      </c>
      <c r="D57" s="27"/>
      <c r="E57" s="27"/>
      <c r="F57" s="27"/>
      <c r="G57" s="27"/>
    </row>
    <row r="58" spans="2:7" ht="21.95" customHeight="1" x14ac:dyDescent="0.2">
      <c r="B58" s="258" t="s">
        <v>73</v>
      </c>
      <c r="C58" s="199">
        <v>0</v>
      </c>
      <c r="D58" s="45"/>
      <c r="E58" s="45"/>
      <c r="F58" s="45"/>
      <c r="G58" s="27"/>
    </row>
    <row r="59" spans="2:7" ht="21.95" customHeight="1" x14ac:dyDescent="0.2">
      <c r="B59" s="258" t="s">
        <v>74</v>
      </c>
      <c r="C59" s="199">
        <v>1</v>
      </c>
      <c r="D59" s="45"/>
      <c r="E59" s="45"/>
      <c r="F59" s="45"/>
      <c r="G59" s="27"/>
    </row>
    <row r="60" spans="2:7" ht="21.95" customHeight="1" x14ac:dyDescent="0.2">
      <c r="B60" s="258" t="s">
        <v>75</v>
      </c>
      <c r="C60" s="199">
        <v>0</v>
      </c>
      <c r="D60" s="45"/>
      <c r="E60" s="45"/>
      <c r="F60" s="45"/>
      <c r="G60" s="27"/>
    </row>
    <row r="61" spans="2:7" ht="21.95" customHeight="1" x14ac:dyDescent="0.2">
      <c r="B61" s="258" t="s">
        <v>76</v>
      </c>
      <c r="C61" s="199">
        <v>0</v>
      </c>
      <c r="D61" s="45"/>
      <c r="E61" s="45"/>
      <c r="F61" s="45"/>
      <c r="G61" s="27"/>
    </row>
    <row r="62" spans="2:7" ht="21.95" customHeight="1" x14ac:dyDescent="0.2">
      <c r="B62" s="258" t="s">
        <v>111</v>
      </c>
      <c r="C62" s="199">
        <v>2</v>
      </c>
      <c r="D62" s="45"/>
      <c r="E62" s="45"/>
      <c r="F62" s="45"/>
      <c r="G62" s="27"/>
    </row>
    <row r="63" spans="2:7" ht="21.95" customHeight="1" x14ac:dyDescent="0.2">
      <c r="B63" s="202" t="s">
        <v>5</v>
      </c>
      <c r="C63" s="203">
        <f>SUM(C46:C62)</f>
        <v>40</v>
      </c>
      <c r="D63" s="45"/>
      <c r="E63" s="45"/>
      <c r="F63" s="45"/>
      <c r="G63" s="27"/>
    </row>
    <row r="64" spans="2:7" ht="21.95" customHeight="1" x14ac:dyDescent="0.2">
      <c r="B64" s="45"/>
      <c r="C64" s="45"/>
      <c r="D64" s="45"/>
      <c r="E64" s="45"/>
      <c r="F64" s="45"/>
      <c r="G64" s="27"/>
    </row>
    <row r="65" spans="2:7" ht="9.75" customHeight="1" thickBot="1" x14ac:dyDescent="0.25">
      <c r="E65" s="45"/>
      <c r="F65" s="45"/>
      <c r="G65" s="27"/>
    </row>
    <row r="66" spans="2:7" ht="57" customHeight="1" x14ac:dyDescent="0.2">
      <c r="B66" s="356" t="s">
        <v>122</v>
      </c>
      <c r="C66" s="357"/>
      <c r="D66" s="71"/>
      <c r="E66" s="45"/>
      <c r="F66" s="45"/>
      <c r="G66" s="27"/>
    </row>
    <row r="67" spans="2:7" ht="13.5" customHeight="1" x14ac:dyDescent="0.2">
      <c r="B67" s="358" t="s">
        <v>176</v>
      </c>
      <c r="C67" s="358"/>
      <c r="D67" s="45"/>
      <c r="E67" s="45"/>
      <c r="F67" s="45"/>
      <c r="G67" s="27"/>
    </row>
    <row r="68" spans="2:7" ht="21.95" customHeight="1" x14ac:dyDescent="0.2">
      <c r="B68" s="254" t="s">
        <v>123</v>
      </c>
      <c r="C68" s="255" t="s">
        <v>107</v>
      </c>
      <c r="D68" s="45"/>
      <c r="E68" s="45"/>
      <c r="F68" s="45"/>
      <c r="G68" s="27"/>
    </row>
    <row r="69" spans="2:7" ht="27" customHeight="1" x14ac:dyDescent="0.2">
      <c r="B69" s="63" t="s">
        <v>105</v>
      </c>
      <c r="C69" s="64">
        <v>33</v>
      </c>
      <c r="D69" s="45"/>
      <c r="E69" s="45"/>
      <c r="F69" s="45"/>
      <c r="G69" s="27"/>
    </row>
    <row r="70" spans="2:7" ht="21.95" customHeight="1" x14ac:dyDescent="0.2">
      <c r="B70" s="65" t="s">
        <v>106</v>
      </c>
      <c r="C70" s="66">
        <v>5</v>
      </c>
      <c r="D70" s="45"/>
      <c r="E70" s="45"/>
      <c r="F70" s="45"/>
      <c r="G70" s="27"/>
    </row>
    <row r="71" spans="2:7" ht="21.95" customHeight="1" x14ac:dyDescent="0.2">
      <c r="E71" s="45"/>
      <c r="F71" s="45"/>
      <c r="G71" s="27"/>
    </row>
    <row r="72" spans="2:7" ht="15.75" thickBot="1" x14ac:dyDescent="0.25">
      <c r="E72" s="45"/>
      <c r="F72" s="45"/>
      <c r="G72" s="27"/>
    </row>
    <row r="73" spans="2:7" ht="15.75" thickBot="1" x14ac:dyDescent="0.25">
      <c r="B73" s="354" t="s">
        <v>110</v>
      </c>
      <c r="C73" s="355"/>
      <c r="E73" s="45"/>
      <c r="F73" s="45"/>
      <c r="G73" s="27"/>
    </row>
    <row r="74" spans="2:7" ht="15" x14ac:dyDescent="0.2">
      <c r="B74" s="67" t="s">
        <v>14</v>
      </c>
      <c r="C74" s="68">
        <v>37</v>
      </c>
      <c r="D74" s="45"/>
      <c r="E74" s="45"/>
      <c r="F74" s="45"/>
      <c r="G74" s="27"/>
    </row>
    <row r="75" spans="2:7" ht="15.75" thickBot="1" x14ac:dyDescent="0.25">
      <c r="B75" s="69" t="s">
        <v>15</v>
      </c>
      <c r="C75" s="70">
        <v>3</v>
      </c>
      <c r="D75" s="45"/>
      <c r="E75" s="45"/>
      <c r="F75" s="45"/>
      <c r="G75" s="27"/>
    </row>
    <row r="76" spans="2:7" ht="27.75" customHeight="1" x14ac:dyDescent="0.2">
      <c r="D76" s="45"/>
      <c r="E76" s="45"/>
      <c r="F76" s="45"/>
      <c r="G76" s="27"/>
    </row>
    <row r="77" spans="2:7" ht="15" x14ac:dyDescent="0.2">
      <c r="D77" s="45"/>
      <c r="E77" s="45"/>
      <c r="F77" s="45"/>
      <c r="G77" s="27"/>
    </row>
    <row r="78" spans="2:7" ht="15" x14ac:dyDescent="0.2">
      <c r="D78" s="45"/>
      <c r="E78" s="45"/>
      <c r="F78" s="45"/>
      <c r="G78" s="27"/>
    </row>
    <row r="79" spans="2:7" ht="15" x14ac:dyDescent="0.2">
      <c r="B79" s="45"/>
      <c r="C79" s="45"/>
      <c r="D79" s="45"/>
      <c r="E79" s="45"/>
      <c r="F79" s="45"/>
      <c r="G79" s="27"/>
    </row>
    <row r="80" spans="2:7" ht="15" x14ac:dyDescent="0.2">
      <c r="B80" s="45"/>
      <c r="C80" s="45"/>
      <c r="D80" s="45"/>
      <c r="E80" s="45"/>
      <c r="F80" s="45"/>
      <c r="G80" s="27"/>
    </row>
    <row r="81" spans="2:7" ht="15.75" x14ac:dyDescent="0.2">
      <c r="B81" s="45"/>
      <c r="C81" s="45"/>
      <c r="D81" s="45"/>
      <c r="E81" s="45"/>
      <c r="F81" s="45"/>
      <c r="G81" s="46"/>
    </row>
    <row r="82" spans="2:7" ht="15.75" x14ac:dyDescent="0.2">
      <c r="B82" s="45"/>
      <c r="C82" s="45"/>
      <c r="D82" s="45"/>
      <c r="E82" s="45"/>
      <c r="F82" s="45"/>
      <c r="G82" s="25"/>
    </row>
    <row r="83" spans="2:7" ht="15" x14ac:dyDescent="0.2">
      <c r="B83" s="45"/>
      <c r="C83" s="45"/>
      <c r="D83" s="45"/>
      <c r="E83" s="45"/>
      <c r="F83" s="45"/>
      <c r="G83" s="27"/>
    </row>
    <row r="84" spans="2:7" ht="15.75" x14ac:dyDescent="0.2">
      <c r="B84" s="45"/>
      <c r="C84" s="45"/>
      <c r="D84" s="45"/>
      <c r="E84" s="45"/>
      <c r="F84" s="45"/>
      <c r="G84" s="25"/>
    </row>
    <row r="85" spans="2:7" ht="15" x14ac:dyDescent="0.2">
      <c r="B85" s="45"/>
      <c r="C85" s="45"/>
      <c r="D85" s="45"/>
      <c r="E85" s="45"/>
      <c r="F85" s="45"/>
      <c r="G85" s="27"/>
    </row>
    <row r="86" spans="2:7" ht="15" x14ac:dyDescent="0.2">
      <c r="D86" s="45"/>
      <c r="E86" s="45"/>
      <c r="F86" s="45"/>
      <c r="G86" s="27"/>
    </row>
    <row r="87" spans="2:7" ht="15" x14ac:dyDescent="0.2">
      <c r="D87" s="45"/>
      <c r="E87" s="45"/>
      <c r="F87" s="45"/>
      <c r="G87" s="27"/>
    </row>
    <row r="88" spans="2:7" x14ac:dyDescent="0.2">
      <c r="D88" s="45"/>
      <c r="E88" s="45"/>
      <c r="F88" s="45"/>
      <c r="G88" s="29"/>
    </row>
    <row r="89" spans="2:7" x14ac:dyDescent="0.2">
      <c r="D89" s="45"/>
      <c r="E89" s="45"/>
      <c r="F89" s="45"/>
      <c r="G89" s="29"/>
    </row>
    <row r="90" spans="2:7" ht="15.75" x14ac:dyDescent="0.2">
      <c r="D90" s="45"/>
      <c r="E90" s="45"/>
      <c r="F90" s="45"/>
      <c r="G90" s="30"/>
    </row>
    <row r="91" spans="2:7" x14ac:dyDescent="0.2">
      <c r="D91" s="45"/>
      <c r="E91" s="45"/>
      <c r="F91" s="45"/>
      <c r="G91" s="31"/>
    </row>
    <row r="92" spans="2:7" ht="15" x14ac:dyDescent="0.2">
      <c r="D92" s="45"/>
      <c r="E92" s="45"/>
      <c r="F92" s="45"/>
      <c r="G92" s="32"/>
    </row>
    <row r="93" spans="2:7" ht="15" x14ac:dyDescent="0.2">
      <c r="D93" s="45"/>
      <c r="E93" s="45"/>
      <c r="F93" s="45"/>
      <c r="G93" s="27"/>
    </row>
    <row r="94" spans="2:7" ht="15" x14ac:dyDescent="0.2">
      <c r="G94" s="27"/>
    </row>
    <row r="95" spans="2:7" ht="15" x14ac:dyDescent="0.2">
      <c r="G95" s="27"/>
    </row>
    <row r="96" spans="2:7" ht="15" x14ac:dyDescent="0.2">
      <c r="G96" s="27"/>
    </row>
    <row r="97" spans="7:7" ht="15" x14ac:dyDescent="0.2">
      <c r="G97" s="27"/>
    </row>
    <row r="98" spans="7:7" ht="15.75" x14ac:dyDescent="0.2">
      <c r="G98" s="25"/>
    </row>
    <row r="99" spans="7:7" ht="15" x14ac:dyDescent="0.2">
      <c r="G99" s="27"/>
    </row>
    <row r="100" spans="7:7" ht="15" x14ac:dyDescent="0.2">
      <c r="G100" s="27"/>
    </row>
    <row r="101" spans="7:7" ht="15" x14ac:dyDescent="0.2">
      <c r="G101" s="27"/>
    </row>
  </sheetData>
  <mergeCells count="6">
    <mergeCell ref="B3:G5"/>
    <mergeCell ref="B43:G43"/>
    <mergeCell ref="B9:G9"/>
    <mergeCell ref="B73:C73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1"/>
  <sheetViews>
    <sheetView showGridLines="0" view="pageLayout" topLeftCell="A30" zoomScaleNormal="100" workbookViewId="0">
      <selection activeCell="C26" sqref="C26"/>
    </sheetView>
  </sheetViews>
  <sheetFormatPr baseColWidth="10" defaultRowHeight="12.75" x14ac:dyDescent="0.2"/>
  <cols>
    <col min="1" max="1" width="4.7109375" style="18" customWidth="1"/>
    <col min="2" max="2" width="67.28515625" style="18" customWidth="1"/>
    <col min="3" max="3" width="41.85546875" style="18" customWidth="1"/>
    <col min="4" max="256" width="11.42578125" style="18"/>
    <col min="257" max="257" width="4" style="18" customWidth="1"/>
    <col min="258" max="258" width="67.28515625" style="18" customWidth="1"/>
    <col min="259" max="259" width="43.85546875" style="18" customWidth="1"/>
    <col min="260" max="512" width="11.42578125" style="18"/>
    <col min="513" max="513" width="4" style="18" customWidth="1"/>
    <col min="514" max="514" width="67.28515625" style="18" customWidth="1"/>
    <col min="515" max="515" width="43.85546875" style="18" customWidth="1"/>
    <col min="516" max="768" width="11.42578125" style="18"/>
    <col min="769" max="769" width="4" style="18" customWidth="1"/>
    <col min="770" max="770" width="67.28515625" style="18" customWidth="1"/>
    <col min="771" max="771" width="43.85546875" style="18" customWidth="1"/>
    <col min="772" max="1024" width="11.42578125" style="18"/>
    <col min="1025" max="1025" width="4" style="18" customWidth="1"/>
    <col min="1026" max="1026" width="67.28515625" style="18" customWidth="1"/>
    <col min="1027" max="1027" width="43.85546875" style="18" customWidth="1"/>
    <col min="1028" max="1280" width="11.42578125" style="18"/>
    <col min="1281" max="1281" width="4" style="18" customWidth="1"/>
    <col min="1282" max="1282" width="67.28515625" style="18" customWidth="1"/>
    <col min="1283" max="1283" width="43.85546875" style="18" customWidth="1"/>
    <col min="1284" max="1536" width="11.42578125" style="18"/>
    <col min="1537" max="1537" width="4" style="18" customWidth="1"/>
    <col min="1538" max="1538" width="67.28515625" style="18" customWidth="1"/>
    <col min="1539" max="1539" width="43.85546875" style="18" customWidth="1"/>
    <col min="1540" max="1792" width="11.42578125" style="18"/>
    <col min="1793" max="1793" width="4" style="18" customWidth="1"/>
    <col min="1794" max="1794" width="67.28515625" style="18" customWidth="1"/>
    <col min="1795" max="1795" width="43.85546875" style="18" customWidth="1"/>
    <col min="1796" max="2048" width="11.42578125" style="18"/>
    <col min="2049" max="2049" width="4" style="18" customWidth="1"/>
    <col min="2050" max="2050" width="67.28515625" style="18" customWidth="1"/>
    <col min="2051" max="2051" width="43.85546875" style="18" customWidth="1"/>
    <col min="2052" max="2304" width="11.42578125" style="18"/>
    <col min="2305" max="2305" width="4" style="18" customWidth="1"/>
    <col min="2306" max="2306" width="67.28515625" style="18" customWidth="1"/>
    <col min="2307" max="2307" width="43.85546875" style="18" customWidth="1"/>
    <col min="2308" max="2560" width="11.42578125" style="18"/>
    <col min="2561" max="2561" width="4" style="18" customWidth="1"/>
    <col min="2562" max="2562" width="67.28515625" style="18" customWidth="1"/>
    <col min="2563" max="2563" width="43.85546875" style="18" customWidth="1"/>
    <col min="2564" max="2816" width="11.42578125" style="18"/>
    <col min="2817" max="2817" width="4" style="18" customWidth="1"/>
    <col min="2818" max="2818" width="67.28515625" style="18" customWidth="1"/>
    <col min="2819" max="2819" width="43.85546875" style="18" customWidth="1"/>
    <col min="2820" max="3072" width="11.42578125" style="18"/>
    <col min="3073" max="3073" width="4" style="18" customWidth="1"/>
    <col min="3074" max="3074" width="67.28515625" style="18" customWidth="1"/>
    <col min="3075" max="3075" width="43.85546875" style="18" customWidth="1"/>
    <col min="3076" max="3328" width="11.42578125" style="18"/>
    <col min="3329" max="3329" width="4" style="18" customWidth="1"/>
    <col min="3330" max="3330" width="67.28515625" style="18" customWidth="1"/>
    <col min="3331" max="3331" width="43.85546875" style="18" customWidth="1"/>
    <col min="3332" max="3584" width="11.42578125" style="18"/>
    <col min="3585" max="3585" width="4" style="18" customWidth="1"/>
    <col min="3586" max="3586" width="67.28515625" style="18" customWidth="1"/>
    <col min="3587" max="3587" width="43.85546875" style="18" customWidth="1"/>
    <col min="3588" max="3840" width="11.42578125" style="18"/>
    <col min="3841" max="3841" width="4" style="18" customWidth="1"/>
    <col min="3842" max="3842" width="67.28515625" style="18" customWidth="1"/>
    <col min="3843" max="3843" width="43.85546875" style="18" customWidth="1"/>
    <col min="3844" max="4096" width="11.42578125" style="18"/>
    <col min="4097" max="4097" width="4" style="18" customWidth="1"/>
    <col min="4098" max="4098" width="67.28515625" style="18" customWidth="1"/>
    <col min="4099" max="4099" width="43.85546875" style="18" customWidth="1"/>
    <col min="4100" max="4352" width="11.42578125" style="18"/>
    <col min="4353" max="4353" width="4" style="18" customWidth="1"/>
    <col min="4354" max="4354" width="67.28515625" style="18" customWidth="1"/>
    <col min="4355" max="4355" width="43.85546875" style="18" customWidth="1"/>
    <col min="4356" max="4608" width="11.42578125" style="18"/>
    <col min="4609" max="4609" width="4" style="18" customWidth="1"/>
    <col min="4610" max="4610" width="67.28515625" style="18" customWidth="1"/>
    <col min="4611" max="4611" width="43.85546875" style="18" customWidth="1"/>
    <col min="4612" max="4864" width="11.42578125" style="18"/>
    <col min="4865" max="4865" width="4" style="18" customWidth="1"/>
    <col min="4866" max="4866" width="67.28515625" style="18" customWidth="1"/>
    <col min="4867" max="4867" width="43.85546875" style="18" customWidth="1"/>
    <col min="4868" max="5120" width="11.42578125" style="18"/>
    <col min="5121" max="5121" width="4" style="18" customWidth="1"/>
    <col min="5122" max="5122" width="67.28515625" style="18" customWidth="1"/>
    <col min="5123" max="5123" width="43.85546875" style="18" customWidth="1"/>
    <col min="5124" max="5376" width="11.42578125" style="18"/>
    <col min="5377" max="5377" width="4" style="18" customWidth="1"/>
    <col min="5378" max="5378" width="67.28515625" style="18" customWidth="1"/>
    <col min="5379" max="5379" width="43.85546875" style="18" customWidth="1"/>
    <col min="5380" max="5632" width="11.42578125" style="18"/>
    <col min="5633" max="5633" width="4" style="18" customWidth="1"/>
    <col min="5634" max="5634" width="67.28515625" style="18" customWidth="1"/>
    <col min="5635" max="5635" width="43.85546875" style="18" customWidth="1"/>
    <col min="5636" max="5888" width="11.42578125" style="18"/>
    <col min="5889" max="5889" width="4" style="18" customWidth="1"/>
    <col min="5890" max="5890" width="67.28515625" style="18" customWidth="1"/>
    <col min="5891" max="5891" width="43.85546875" style="18" customWidth="1"/>
    <col min="5892" max="6144" width="11.42578125" style="18"/>
    <col min="6145" max="6145" width="4" style="18" customWidth="1"/>
    <col min="6146" max="6146" width="67.28515625" style="18" customWidth="1"/>
    <col min="6147" max="6147" width="43.85546875" style="18" customWidth="1"/>
    <col min="6148" max="6400" width="11.42578125" style="18"/>
    <col min="6401" max="6401" width="4" style="18" customWidth="1"/>
    <col min="6402" max="6402" width="67.28515625" style="18" customWidth="1"/>
    <col min="6403" max="6403" width="43.85546875" style="18" customWidth="1"/>
    <col min="6404" max="6656" width="11.42578125" style="18"/>
    <col min="6657" max="6657" width="4" style="18" customWidth="1"/>
    <col min="6658" max="6658" width="67.28515625" style="18" customWidth="1"/>
    <col min="6659" max="6659" width="43.85546875" style="18" customWidth="1"/>
    <col min="6660" max="6912" width="11.42578125" style="18"/>
    <col min="6913" max="6913" width="4" style="18" customWidth="1"/>
    <col min="6914" max="6914" width="67.28515625" style="18" customWidth="1"/>
    <col min="6915" max="6915" width="43.85546875" style="18" customWidth="1"/>
    <col min="6916" max="7168" width="11.42578125" style="18"/>
    <col min="7169" max="7169" width="4" style="18" customWidth="1"/>
    <col min="7170" max="7170" width="67.28515625" style="18" customWidth="1"/>
    <col min="7171" max="7171" width="43.85546875" style="18" customWidth="1"/>
    <col min="7172" max="7424" width="11.42578125" style="18"/>
    <col min="7425" max="7425" width="4" style="18" customWidth="1"/>
    <col min="7426" max="7426" width="67.28515625" style="18" customWidth="1"/>
    <col min="7427" max="7427" width="43.85546875" style="18" customWidth="1"/>
    <col min="7428" max="7680" width="11.42578125" style="18"/>
    <col min="7681" max="7681" width="4" style="18" customWidth="1"/>
    <col min="7682" max="7682" width="67.28515625" style="18" customWidth="1"/>
    <col min="7683" max="7683" width="43.85546875" style="18" customWidth="1"/>
    <col min="7684" max="7936" width="11.42578125" style="18"/>
    <col min="7937" max="7937" width="4" style="18" customWidth="1"/>
    <col min="7938" max="7938" width="67.28515625" style="18" customWidth="1"/>
    <col min="7939" max="7939" width="43.85546875" style="18" customWidth="1"/>
    <col min="7940" max="8192" width="11.42578125" style="18"/>
    <col min="8193" max="8193" width="4" style="18" customWidth="1"/>
    <col min="8194" max="8194" width="67.28515625" style="18" customWidth="1"/>
    <col min="8195" max="8195" width="43.85546875" style="18" customWidth="1"/>
    <col min="8196" max="8448" width="11.42578125" style="18"/>
    <col min="8449" max="8449" width="4" style="18" customWidth="1"/>
    <col min="8450" max="8450" width="67.28515625" style="18" customWidth="1"/>
    <col min="8451" max="8451" width="43.85546875" style="18" customWidth="1"/>
    <col min="8452" max="8704" width="11.42578125" style="18"/>
    <col min="8705" max="8705" width="4" style="18" customWidth="1"/>
    <col min="8706" max="8706" width="67.28515625" style="18" customWidth="1"/>
    <col min="8707" max="8707" width="43.85546875" style="18" customWidth="1"/>
    <col min="8708" max="8960" width="11.42578125" style="18"/>
    <col min="8961" max="8961" width="4" style="18" customWidth="1"/>
    <col min="8962" max="8962" width="67.28515625" style="18" customWidth="1"/>
    <col min="8963" max="8963" width="43.85546875" style="18" customWidth="1"/>
    <col min="8964" max="9216" width="11.42578125" style="18"/>
    <col min="9217" max="9217" width="4" style="18" customWidth="1"/>
    <col min="9218" max="9218" width="67.28515625" style="18" customWidth="1"/>
    <col min="9219" max="9219" width="43.85546875" style="18" customWidth="1"/>
    <col min="9220" max="9472" width="11.42578125" style="18"/>
    <col min="9473" max="9473" width="4" style="18" customWidth="1"/>
    <col min="9474" max="9474" width="67.28515625" style="18" customWidth="1"/>
    <col min="9475" max="9475" width="43.85546875" style="18" customWidth="1"/>
    <col min="9476" max="9728" width="11.42578125" style="18"/>
    <col min="9729" max="9729" width="4" style="18" customWidth="1"/>
    <col min="9730" max="9730" width="67.28515625" style="18" customWidth="1"/>
    <col min="9731" max="9731" width="43.85546875" style="18" customWidth="1"/>
    <col min="9732" max="9984" width="11.42578125" style="18"/>
    <col min="9985" max="9985" width="4" style="18" customWidth="1"/>
    <col min="9986" max="9986" width="67.28515625" style="18" customWidth="1"/>
    <col min="9987" max="9987" width="43.85546875" style="18" customWidth="1"/>
    <col min="9988" max="10240" width="11.42578125" style="18"/>
    <col min="10241" max="10241" width="4" style="18" customWidth="1"/>
    <col min="10242" max="10242" width="67.28515625" style="18" customWidth="1"/>
    <col min="10243" max="10243" width="43.85546875" style="18" customWidth="1"/>
    <col min="10244" max="10496" width="11.42578125" style="18"/>
    <col min="10497" max="10497" width="4" style="18" customWidth="1"/>
    <col min="10498" max="10498" width="67.28515625" style="18" customWidth="1"/>
    <col min="10499" max="10499" width="43.85546875" style="18" customWidth="1"/>
    <col min="10500" max="10752" width="11.42578125" style="18"/>
    <col min="10753" max="10753" width="4" style="18" customWidth="1"/>
    <col min="10754" max="10754" width="67.28515625" style="18" customWidth="1"/>
    <col min="10755" max="10755" width="43.85546875" style="18" customWidth="1"/>
    <col min="10756" max="11008" width="11.42578125" style="18"/>
    <col min="11009" max="11009" width="4" style="18" customWidth="1"/>
    <col min="11010" max="11010" width="67.28515625" style="18" customWidth="1"/>
    <col min="11011" max="11011" width="43.85546875" style="18" customWidth="1"/>
    <col min="11012" max="11264" width="11.42578125" style="18"/>
    <col min="11265" max="11265" width="4" style="18" customWidth="1"/>
    <col min="11266" max="11266" width="67.28515625" style="18" customWidth="1"/>
    <col min="11267" max="11267" width="43.85546875" style="18" customWidth="1"/>
    <col min="11268" max="11520" width="11.42578125" style="18"/>
    <col min="11521" max="11521" width="4" style="18" customWidth="1"/>
    <col min="11522" max="11522" width="67.28515625" style="18" customWidth="1"/>
    <col min="11523" max="11523" width="43.85546875" style="18" customWidth="1"/>
    <col min="11524" max="11776" width="11.42578125" style="18"/>
    <col min="11777" max="11777" width="4" style="18" customWidth="1"/>
    <col min="11778" max="11778" width="67.28515625" style="18" customWidth="1"/>
    <col min="11779" max="11779" width="43.85546875" style="18" customWidth="1"/>
    <col min="11780" max="12032" width="11.42578125" style="18"/>
    <col min="12033" max="12033" width="4" style="18" customWidth="1"/>
    <col min="12034" max="12034" width="67.28515625" style="18" customWidth="1"/>
    <col min="12035" max="12035" width="43.85546875" style="18" customWidth="1"/>
    <col min="12036" max="12288" width="11.42578125" style="18"/>
    <col min="12289" max="12289" width="4" style="18" customWidth="1"/>
    <col min="12290" max="12290" width="67.28515625" style="18" customWidth="1"/>
    <col min="12291" max="12291" width="43.85546875" style="18" customWidth="1"/>
    <col min="12292" max="12544" width="11.42578125" style="18"/>
    <col min="12545" max="12545" width="4" style="18" customWidth="1"/>
    <col min="12546" max="12546" width="67.28515625" style="18" customWidth="1"/>
    <col min="12547" max="12547" width="43.85546875" style="18" customWidth="1"/>
    <col min="12548" max="12800" width="11.42578125" style="18"/>
    <col min="12801" max="12801" width="4" style="18" customWidth="1"/>
    <col min="12802" max="12802" width="67.28515625" style="18" customWidth="1"/>
    <col min="12803" max="12803" width="43.85546875" style="18" customWidth="1"/>
    <col min="12804" max="13056" width="11.42578125" style="18"/>
    <col min="13057" max="13057" width="4" style="18" customWidth="1"/>
    <col min="13058" max="13058" width="67.28515625" style="18" customWidth="1"/>
    <col min="13059" max="13059" width="43.85546875" style="18" customWidth="1"/>
    <col min="13060" max="13312" width="11.42578125" style="18"/>
    <col min="13313" max="13313" width="4" style="18" customWidth="1"/>
    <col min="13314" max="13314" width="67.28515625" style="18" customWidth="1"/>
    <col min="13315" max="13315" width="43.85546875" style="18" customWidth="1"/>
    <col min="13316" max="13568" width="11.42578125" style="18"/>
    <col min="13569" max="13569" width="4" style="18" customWidth="1"/>
    <col min="13570" max="13570" width="67.28515625" style="18" customWidth="1"/>
    <col min="13571" max="13571" width="43.85546875" style="18" customWidth="1"/>
    <col min="13572" max="13824" width="11.42578125" style="18"/>
    <col min="13825" max="13825" width="4" style="18" customWidth="1"/>
    <col min="13826" max="13826" width="67.28515625" style="18" customWidth="1"/>
    <col min="13827" max="13827" width="43.85546875" style="18" customWidth="1"/>
    <col min="13828" max="14080" width="11.42578125" style="18"/>
    <col min="14081" max="14081" width="4" style="18" customWidth="1"/>
    <col min="14082" max="14082" width="67.28515625" style="18" customWidth="1"/>
    <col min="14083" max="14083" width="43.85546875" style="18" customWidth="1"/>
    <col min="14084" max="14336" width="11.42578125" style="18"/>
    <col min="14337" max="14337" width="4" style="18" customWidth="1"/>
    <col min="14338" max="14338" width="67.28515625" style="18" customWidth="1"/>
    <col min="14339" max="14339" width="43.85546875" style="18" customWidth="1"/>
    <col min="14340" max="14592" width="11.42578125" style="18"/>
    <col min="14593" max="14593" width="4" style="18" customWidth="1"/>
    <col min="14594" max="14594" width="67.28515625" style="18" customWidth="1"/>
    <col min="14595" max="14595" width="43.85546875" style="18" customWidth="1"/>
    <col min="14596" max="14848" width="11.42578125" style="18"/>
    <col min="14849" max="14849" width="4" style="18" customWidth="1"/>
    <col min="14850" max="14850" width="67.28515625" style="18" customWidth="1"/>
    <col min="14851" max="14851" width="43.85546875" style="18" customWidth="1"/>
    <col min="14852" max="15104" width="11.42578125" style="18"/>
    <col min="15105" max="15105" width="4" style="18" customWidth="1"/>
    <col min="15106" max="15106" width="67.28515625" style="18" customWidth="1"/>
    <col min="15107" max="15107" width="43.85546875" style="18" customWidth="1"/>
    <col min="15108" max="15360" width="11.42578125" style="18"/>
    <col min="15361" max="15361" width="4" style="18" customWidth="1"/>
    <col min="15362" max="15362" width="67.28515625" style="18" customWidth="1"/>
    <col min="15363" max="15363" width="43.85546875" style="18" customWidth="1"/>
    <col min="15364" max="15616" width="11.42578125" style="18"/>
    <col min="15617" max="15617" width="4" style="18" customWidth="1"/>
    <col min="15618" max="15618" width="67.28515625" style="18" customWidth="1"/>
    <col min="15619" max="15619" width="43.85546875" style="18" customWidth="1"/>
    <col min="15620" max="15872" width="11.42578125" style="18"/>
    <col min="15873" max="15873" width="4" style="18" customWidth="1"/>
    <col min="15874" max="15874" width="67.28515625" style="18" customWidth="1"/>
    <col min="15875" max="15875" width="43.85546875" style="18" customWidth="1"/>
    <col min="15876" max="16128" width="11.42578125" style="18"/>
    <col min="16129" max="16129" width="4" style="18" customWidth="1"/>
    <col min="16130" max="16130" width="67.28515625" style="18" customWidth="1"/>
    <col min="16131" max="16131" width="43.85546875" style="18" customWidth="1"/>
    <col min="16132" max="16384" width="11.42578125" style="18"/>
  </cols>
  <sheetData>
    <row r="3" spans="2:7" ht="26.25" x14ac:dyDescent="0.2">
      <c r="B3" s="260" t="s">
        <v>160</v>
      </c>
      <c r="C3" s="260"/>
    </row>
    <row r="4" spans="2:7" ht="26.25" x14ac:dyDescent="0.2">
      <c r="B4" s="260"/>
      <c r="C4" s="260"/>
    </row>
    <row r="5" spans="2:7" ht="12.75" customHeight="1" x14ac:dyDescent="0.2">
      <c r="B5" s="260"/>
      <c r="C5" s="260"/>
      <c r="D5" s="271"/>
      <c r="E5" s="271"/>
      <c r="F5" s="271"/>
      <c r="G5" s="271"/>
    </row>
    <row r="6" spans="2:7" ht="12.75" customHeight="1" x14ac:dyDescent="0.2">
      <c r="D6" s="271"/>
      <c r="E6" s="271"/>
      <c r="F6" s="271"/>
      <c r="G6" s="271"/>
    </row>
    <row r="7" spans="2:7" ht="12.75" hidden="1" customHeight="1" x14ac:dyDescent="0.2">
      <c r="D7" s="271"/>
      <c r="E7" s="271"/>
      <c r="F7" s="271"/>
      <c r="G7" s="271"/>
    </row>
    <row r="8" spans="2:7" ht="1.5" hidden="1" customHeight="1" x14ac:dyDescent="0.2"/>
    <row r="9" spans="2:7" ht="14.25" customHeight="1" x14ac:dyDescent="0.2"/>
    <row r="10" spans="2:7" ht="3" customHeight="1" x14ac:dyDescent="0.2">
      <c r="B10" s="108"/>
      <c r="C10" s="109"/>
    </row>
    <row r="11" spans="2:7" ht="36" customHeight="1" x14ac:dyDescent="0.2">
      <c r="B11" s="262" t="s">
        <v>84</v>
      </c>
      <c r="C11" s="263" t="s">
        <v>85</v>
      </c>
    </row>
    <row r="12" spans="2:7" ht="27.95" customHeight="1" x14ac:dyDescent="0.2">
      <c r="B12" s="48" t="s">
        <v>86</v>
      </c>
      <c r="C12" s="49">
        <v>630</v>
      </c>
    </row>
    <row r="13" spans="2:7" ht="27.95" customHeight="1" x14ac:dyDescent="0.2">
      <c r="B13" s="48" t="s">
        <v>87</v>
      </c>
      <c r="C13" s="49">
        <v>496</v>
      </c>
    </row>
    <row r="14" spans="2:7" ht="27.95" customHeight="1" x14ac:dyDescent="0.2">
      <c r="B14" s="48" t="s">
        <v>88</v>
      </c>
      <c r="C14" s="49">
        <v>458</v>
      </c>
    </row>
    <row r="15" spans="2:7" ht="27.95" customHeight="1" x14ac:dyDescent="0.2">
      <c r="B15" s="48" t="s">
        <v>89</v>
      </c>
      <c r="C15" s="49">
        <v>0</v>
      </c>
    </row>
    <row r="16" spans="2:7" ht="27.95" customHeight="1" x14ac:dyDescent="0.2">
      <c r="B16" s="48" t="s">
        <v>90</v>
      </c>
      <c r="C16" s="49">
        <v>210</v>
      </c>
    </row>
    <row r="17" spans="2:3" ht="27.95" customHeight="1" thickBot="1" x14ac:dyDescent="0.25">
      <c r="B17" s="50" t="s">
        <v>91</v>
      </c>
      <c r="C17" s="51">
        <v>45</v>
      </c>
    </row>
    <row r="18" spans="2:3" ht="4.5" customHeight="1" thickBot="1" x14ac:dyDescent="0.25">
      <c r="B18" s="162"/>
      <c r="C18" s="163"/>
    </row>
    <row r="19" spans="2:3" ht="33.75" customHeight="1" thickBot="1" x14ac:dyDescent="0.25">
      <c r="B19" s="266" t="s">
        <v>104</v>
      </c>
      <c r="C19" s="267" t="s">
        <v>177</v>
      </c>
    </row>
    <row r="20" spans="2:3" ht="3.75" customHeight="1" thickBot="1" x14ac:dyDescent="0.25">
      <c r="B20" s="164"/>
      <c r="C20" s="165"/>
    </row>
    <row r="21" spans="2:3" ht="27.95" customHeight="1" x14ac:dyDescent="0.2">
      <c r="B21" s="52" t="s">
        <v>92</v>
      </c>
      <c r="C21" s="53" t="s">
        <v>85</v>
      </c>
    </row>
    <row r="22" spans="2:3" ht="27.95" customHeight="1" x14ac:dyDescent="0.2">
      <c r="B22" s="48" t="s">
        <v>93</v>
      </c>
      <c r="C22" s="54">
        <v>633</v>
      </c>
    </row>
    <row r="23" spans="2:3" ht="27.95" customHeight="1" x14ac:dyDescent="0.2">
      <c r="B23" s="48" t="s">
        <v>94</v>
      </c>
      <c r="C23" s="54">
        <v>3</v>
      </c>
    </row>
    <row r="24" spans="2:3" ht="27.95" customHeight="1" x14ac:dyDescent="0.2">
      <c r="B24" s="59" t="s">
        <v>95</v>
      </c>
      <c r="C24" s="61">
        <v>72</v>
      </c>
    </row>
    <row r="25" spans="2:3" ht="27.95" customHeight="1" x14ac:dyDescent="0.2">
      <c r="B25" s="60" t="s">
        <v>96</v>
      </c>
      <c r="C25" s="62">
        <v>0</v>
      </c>
    </row>
    <row r="26" spans="2:3" ht="27.95" customHeight="1" x14ac:dyDescent="0.2">
      <c r="B26" s="60" t="s">
        <v>97</v>
      </c>
      <c r="C26" s="62">
        <v>8</v>
      </c>
    </row>
    <row r="27" spans="2:3" ht="27.95" customHeight="1" x14ac:dyDescent="0.2">
      <c r="B27" s="60" t="s">
        <v>98</v>
      </c>
      <c r="C27" s="62">
        <v>0</v>
      </c>
    </row>
    <row r="28" spans="2:3" ht="27.95" customHeight="1" x14ac:dyDescent="0.2">
      <c r="B28" s="60" t="s">
        <v>129</v>
      </c>
      <c r="C28" s="62">
        <v>4</v>
      </c>
    </row>
    <row r="29" spans="2:3" ht="32.25" customHeight="1" thickBot="1" x14ac:dyDescent="0.25">
      <c r="B29" s="264"/>
      <c r="C29" s="265"/>
    </row>
    <row r="30" spans="2:3" ht="10.5" customHeight="1" thickBot="1" x14ac:dyDescent="0.25">
      <c r="B30" s="166"/>
      <c r="C30" s="167"/>
    </row>
    <row r="31" spans="2:3" ht="22.5" customHeight="1" thickBot="1" x14ac:dyDescent="0.25">
      <c r="B31" s="55" t="s">
        <v>116</v>
      </c>
      <c r="C31" s="56">
        <f>C22+C24+C26+C27+C28+C23+C25</f>
        <v>720</v>
      </c>
    </row>
    <row r="32" spans="2:3" ht="17.25" customHeight="1" thickBot="1" x14ac:dyDescent="0.25">
      <c r="B32" s="168"/>
      <c r="C32" s="169"/>
    </row>
    <row r="33" spans="2:3" ht="25.5" customHeight="1" thickBot="1" x14ac:dyDescent="0.25">
      <c r="B33" s="266" t="s">
        <v>103</v>
      </c>
      <c r="C33" s="268" t="s">
        <v>178</v>
      </c>
    </row>
    <row r="34" spans="2:3" ht="15.75" customHeight="1" thickBot="1" x14ac:dyDescent="0.25">
      <c r="B34" s="170"/>
      <c r="C34" s="165"/>
    </row>
    <row r="35" spans="2:3" ht="19.5" customHeight="1" x14ac:dyDescent="0.2">
      <c r="B35" s="269" t="s">
        <v>99</v>
      </c>
      <c r="C35" s="270" t="s">
        <v>17</v>
      </c>
    </row>
    <row r="36" spans="2:3" ht="27.95" customHeight="1" x14ac:dyDescent="0.2">
      <c r="B36" s="48" t="s">
        <v>100</v>
      </c>
      <c r="C36" s="49">
        <v>114</v>
      </c>
    </row>
    <row r="37" spans="2:3" ht="25.5" customHeight="1" x14ac:dyDescent="0.2">
      <c r="B37" s="48" t="s">
        <v>101</v>
      </c>
      <c r="C37" s="49">
        <v>197</v>
      </c>
    </row>
    <row r="38" spans="2:3" ht="24.75" customHeight="1" thickBot="1" x14ac:dyDescent="0.25">
      <c r="B38" s="50" t="s">
        <v>102</v>
      </c>
      <c r="C38" s="51">
        <v>62</v>
      </c>
    </row>
    <row r="39" spans="2:3" ht="12.75" customHeight="1" thickBot="1" x14ac:dyDescent="0.25">
      <c r="B39" s="166"/>
      <c r="C39" s="167"/>
    </row>
    <row r="40" spans="2:3" ht="30" customHeight="1" thickBot="1" x14ac:dyDescent="0.25">
      <c r="B40" s="55" t="s">
        <v>5</v>
      </c>
      <c r="C40" s="171">
        <f>SUM(C36:C39)</f>
        <v>373</v>
      </c>
    </row>
    <row r="41" spans="2:3" ht="27.95" customHeight="1" x14ac:dyDescent="0.2">
      <c r="B41" s="20"/>
      <c r="C41" s="21"/>
    </row>
    <row r="42" spans="2:3" ht="27.95" customHeight="1" x14ac:dyDescent="0.2">
      <c r="B42" s="23"/>
      <c r="C42" s="22"/>
    </row>
    <row r="43" spans="2:3" ht="27.95" customHeight="1" x14ac:dyDescent="0.2">
      <c r="B43" s="24"/>
      <c r="C43" s="24"/>
    </row>
    <row r="44" spans="2:3" ht="27.95" customHeight="1" x14ac:dyDescent="0.2">
      <c r="B44" s="26"/>
      <c r="C44" s="27"/>
    </row>
    <row r="45" spans="2:3" ht="30.95" customHeight="1" x14ac:dyDescent="0.2">
      <c r="B45" s="26"/>
      <c r="C45" s="27"/>
    </row>
    <row r="46" spans="2:3" ht="30.95" customHeight="1" x14ac:dyDescent="0.2">
      <c r="B46" s="221"/>
      <c r="C46" s="27"/>
    </row>
    <row r="47" spans="2:3" ht="30.95" customHeight="1" x14ac:dyDescent="0.2">
      <c r="B47" s="359"/>
      <c r="C47" s="359"/>
    </row>
    <row r="48" spans="2:3" ht="30.95" customHeight="1" x14ac:dyDescent="0.2">
      <c r="B48" s="29"/>
      <c r="C48" s="29"/>
    </row>
    <row r="49" spans="2:3" ht="30.95" customHeight="1" x14ac:dyDescent="0.2">
      <c r="B49" s="30"/>
      <c r="C49" s="30"/>
    </row>
    <row r="50" spans="2:3" ht="30.95" customHeight="1" x14ac:dyDescent="0.2">
      <c r="B50" s="31"/>
      <c r="C50" s="31"/>
    </row>
    <row r="51" spans="2:3" ht="30.95" customHeight="1" x14ac:dyDescent="0.2">
      <c r="B51" s="32"/>
      <c r="C51" s="32"/>
    </row>
    <row r="52" spans="2:3" ht="30.95" customHeight="1" x14ac:dyDescent="0.2">
      <c r="B52" s="26"/>
      <c r="C52" s="27"/>
    </row>
    <row r="53" spans="2:3" ht="30.95" customHeight="1" x14ac:dyDescent="0.2">
      <c r="B53" s="26"/>
      <c r="C53" s="27"/>
    </row>
    <row r="54" spans="2:3" ht="30.95" customHeight="1" x14ac:dyDescent="0.2">
      <c r="B54" s="26"/>
      <c r="C54" s="27"/>
    </row>
    <row r="55" spans="2:3" ht="30.95" customHeight="1" x14ac:dyDescent="0.2">
      <c r="B55" s="26"/>
      <c r="C55" s="27"/>
    </row>
    <row r="56" spans="2:3" ht="30.95" customHeight="1" x14ac:dyDescent="0.2">
      <c r="B56" s="26"/>
      <c r="C56" s="27"/>
    </row>
    <row r="57" spans="2:3" ht="30.95" customHeight="1" x14ac:dyDescent="0.2">
      <c r="B57" s="33"/>
      <c r="C57" s="25"/>
    </row>
    <row r="58" spans="2:3" ht="30.95" customHeight="1" x14ac:dyDescent="0.2">
      <c r="B58" s="26"/>
      <c r="C58" s="27"/>
    </row>
    <row r="59" spans="2:3" ht="30.95" customHeight="1" x14ac:dyDescent="0.2">
      <c r="B59" s="26"/>
      <c r="C59" s="27"/>
    </row>
    <row r="60" spans="2:3" ht="30.95" customHeight="1" x14ac:dyDescent="0.2">
      <c r="B60" s="28"/>
      <c r="C60" s="27"/>
    </row>
    <row r="61" spans="2:3" ht="30.95" customHeight="1" x14ac:dyDescent="0.2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9"/>
  <sheetViews>
    <sheetView showGridLines="0" view="pageLayout" zoomScale="75" zoomScaleNormal="50" zoomScaleSheetLayoutView="75" zoomScalePageLayoutView="75" workbookViewId="0">
      <selection activeCell="C26" sqref="C26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 x14ac:dyDescent="0.2">
      <c r="B4" s="361" t="s">
        <v>162</v>
      </c>
      <c r="C4" s="361"/>
      <c r="D4" s="361"/>
      <c r="E4" s="361"/>
      <c r="F4" s="361"/>
      <c r="G4" s="361"/>
      <c r="H4" s="361"/>
      <c r="I4" s="361"/>
      <c r="J4" s="361"/>
      <c r="K4" s="361"/>
    </row>
    <row r="5" spans="2:16" x14ac:dyDescent="0.2">
      <c r="B5" s="361"/>
      <c r="C5" s="361"/>
      <c r="D5" s="361"/>
      <c r="E5" s="361"/>
      <c r="F5" s="361"/>
      <c r="G5" s="361"/>
      <c r="H5" s="361"/>
      <c r="I5" s="361"/>
      <c r="J5" s="361"/>
      <c r="K5" s="361"/>
    </row>
    <row r="9" spans="2:16" ht="30.75" customHeight="1" x14ac:dyDescent="0.25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1" spans="2:16" x14ac:dyDescent="0.2">
      <c r="B11" s="5"/>
      <c r="C11" s="5"/>
    </row>
    <row r="12" spans="2:16" ht="36" customHeight="1" x14ac:dyDescent="0.2">
      <c r="B12" s="16" t="s">
        <v>0</v>
      </c>
      <c r="C12" s="110" t="s">
        <v>32</v>
      </c>
      <c r="E12" s="184">
        <v>100</v>
      </c>
    </row>
    <row r="13" spans="2:16" ht="36" customHeight="1" x14ac:dyDescent="0.2">
      <c r="B13" s="172" t="s">
        <v>161</v>
      </c>
      <c r="C13" s="173">
        <v>410</v>
      </c>
    </row>
    <row r="14" spans="2:16" ht="30.95" customHeight="1" x14ac:dyDescent="0.2">
      <c r="B14" s="174" t="s">
        <v>145</v>
      </c>
      <c r="C14" s="315">
        <v>366</v>
      </c>
    </row>
    <row r="15" spans="2:16" ht="12.75" customHeight="1" thickBot="1" x14ac:dyDescent="0.25">
      <c r="B15" s="175"/>
      <c r="C15" s="173"/>
      <c r="D15" s="7"/>
    </row>
    <row r="16" spans="2:16" ht="60" customHeight="1" thickTop="1" x14ac:dyDescent="0.2">
      <c r="B16" s="176" t="s">
        <v>23</v>
      </c>
      <c r="C16" s="177">
        <f>(C13*E12/C14)-100</f>
        <v>12.021857923497265</v>
      </c>
    </row>
    <row r="21" spans="2:3" ht="15.75" thickBot="1" x14ac:dyDescent="0.25"/>
    <row r="22" spans="2:3" x14ac:dyDescent="0.2">
      <c r="B22" s="85" t="s">
        <v>119</v>
      </c>
      <c r="C22" s="89">
        <v>142</v>
      </c>
    </row>
    <row r="23" spans="2:3" x14ac:dyDescent="0.2">
      <c r="B23" s="86" t="s">
        <v>130</v>
      </c>
      <c r="C23" s="90">
        <v>268</v>
      </c>
    </row>
    <row r="24" spans="2:3" x14ac:dyDescent="0.2">
      <c r="B24" s="86" t="s">
        <v>120</v>
      </c>
      <c r="C24" s="90"/>
    </row>
    <row r="25" spans="2:3" ht="15.75" thickBot="1" x14ac:dyDescent="0.25">
      <c r="B25" s="87" t="s">
        <v>128</v>
      </c>
      <c r="C25" s="91"/>
    </row>
    <row r="26" spans="2:3" x14ac:dyDescent="0.2">
      <c r="C26" s="9">
        <f>SUM(C22:C25)</f>
        <v>410</v>
      </c>
    </row>
    <row r="38" spans="1:11" ht="33.75" customHeight="1" x14ac:dyDescent="0.2"/>
    <row r="44" spans="1:11" x14ac:dyDescent="0.2">
      <c r="A44" s="360" t="s">
        <v>146</v>
      </c>
      <c r="B44" s="360"/>
      <c r="C44" s="360"/>
      <c r="D44" s="360"/>
      <c r="E44" s="360"/>
      <c r="F44" s="360"/>
      <c r="G44" s="360"/>
      <c r="H44" s="360"/>
    </row>
    <row r="45" spans="1:11" x14ac:dyDescent="0.2">
      <c r="A45" s="360"/>
      <c r="B45" s="360"/>
      <c r="C45" s="360"/>
      <c r="D45" s="360"/>
      <c r="E45" s="360"/>
      <c r="F45" s="360"/>
      <c r="G45" s="360"/>
      <c r="H45" s="360"/>
    </row>
    <row r="46" spans="1:11" x14ac:dyDescent="0.2">
      <c r="A46" s="360"/>
      <c r="B46" s="360"/>
      <c r="C46" s="360"/>
      <c r="D46" s="360"/>
      <c r="E46" s="360"/>
      <c r="F46" s="360"/>
      <c r="G46" s="360"/>
      <c r="H46" s="360"/>
    </row>
    <row r="48" spans="1:11" ht="15" customHeight="1" x14ac:dyDescent="0.2">
      <c r="C48" s="272"/>
      <c r="D48" s="272"/>
      <c r="E48" s="272"/>
      <c r="F48" s="272"/>
      <c r="G48" s="272"/>
      <c r="H48" s="272"/>
      <c r="I48" s="272"/>
      <c r="J48" s="272"/>
      <c r="K48" s="272"/>
    </row>
    <row r="49" spans="2:11" ht="15" customHeight="1" x14ac:dyDescent="0.2">
      <c r="C49" s="272"/>
      <c r="D49" s="272"/>
      <c r="E49" s="272"/>
      <c r="F49" s="272"/>
      <c r="G49" s="272"/>
      <c r="H49" s="272"/>
      <c r="I49" s="272"/>
      <c r="J49" s="272"/>
      <c r="K49" s="272"/>
    </row>
    <row r="50" spans="2:11" ht="15" customHeight="1" x14ac:dyDescent="0.2">
      <c r="C50" s="272"/>
      <c r="D50" s="272"/>
      <c r="E50" s="272"/>
      <c r="F50" s="272"/>
      <c r="G50" s="272"/>
      <c r="H50" s="272"/>
      <c r="I50" s="272"/>
      <c r="J50" s="272"/>
      <c r="K50" s="272"/>
    </row>
    <row r="53" spans="2:11" ht="18" x14ac:dyDescent="0.2">
      <c r="C53" s="222" t="s">
        <v>176</v>
      </c>
    </row>
    <row r="54" spans="2:11" ht="15.75" thickBot="1" x14ac:dyDescent="0.25"/>
    <row r="55" spans="2:11" ht="18" x14ac:dyDescent="0.2">
      <c r="B55" s="224" t="s">
        <v>147</v>
      </c>
      <c r="C55" s="225">
        <v>396</v>
      </c>
    </row>
    <row r="56" spans="2:11" ht="18" x14ac:dyDescent="0.2">
      <c r="B56" s="226"/>
      <c r="C56" s="227"/>
    </row>
    <row r="57" spans="2:11" ht="18" x14ac:dyDescent="0.2">
      <c r="B57" s="226" t="s">
        <v>148</v>
      </c>
      <c r="C57" s="227">
        <v>276</v>
      </c>
    </row>
    <row r="58" spans="2:11" ht="18" x14ac:dyDescent="0.2">
      <c r="B58" s="226"/>
      <c r="C58" s="227"/>
    </row>
    <row r="59" spans="2:11" ht="18.75" thickBot="1" x14ac:dyDescent="0.25">
      <c r="B59" s="228" t="s">
        <v>149</v>
      </c>
      <c r="C59" s="229">
        <v>60</v>
      </c>
    </row>
    <row r="60" spans="2:11" ht="18" x14ac:dyDescent="0.2">
      <c r="B60" s="222"/>
      <c r="C60" s="222"/>
    </row>
    <row r="61" spans="2:11" x14ac:dyDescent="0.2">
      <c r="B61" s="361" t="s">
        <v>95</v>
      </c>
      <c r="C61" s="361"/>
      <c r="D61" s="361"/>
      <c r="E61" s="361"/>
      <c r="F61" s="361"/>
      <c r="G61" s="361"/>
      <c r="H61" s="361"/>
      <c r="I61" s="361"/>
    </row>
    <row r="62" spans="2:11" ht="15" customHeight="1" x14ac:dyDescent="0.2">
      <c r="B62" s="361"/>
      <c r="C62" s="361"/>
      <c r="D62" s="361"/>
      <c r="E62" s="361"/>
      <c r="F62" s="361"/>
      <c r="G62" s="361"/>
      <c r="H62" s="361"/>
      <c r="I62" s="361"/>
      <c r="J62" s="272"/>
      <c r="K62" s="272"/>
    </row>
    <row r="63" spans="2:11" ht="15" customHeight="1" x14ac:dyDescent="0.2">
      <c r="C63" s="272"/>
      <c r="D63" s="272"/>
      <c r="E63" s="272"/>
      <c r="F63" s="272"/>
      <c r="G63" s="272"/>
      <c r="H63" s="272"/>
      <c r="I63" s="272"/>
      <c r="J63" s="272"/>
      <c r="K63" s="272"/>
    </row>
    <row r="64" spans="2:11" ht="18" x14ac:dyDescent="0.2">
      <c r="C64" s="231" t="s">
        <v>176</v>
      </c>
    </row>
    <row r="65" spans="2:3" ht="2.25" customHeight="1" x14ac:dyDescent="0.2"/>
    <row r="66" spans="2:3" ht="18" x14ac:dyDescent="0.25">
      <c r="B66" s="230" t="s">
        <v>95</v>
      </c>
      <c r="C66" s="223">
        <v>72</v>
      </c>
    </row>
    <row r="67" spans="2:3" ht="18" x14ac:dyDescent="0.25">
      <c r="B67" s="230"/>
      <c r="C67" s="223"/>
    </row>
    <row r="68" spans="2:3" ht="18" x14ac:dyDescent="0.25">
      <c r="B68" s="230" t="s">
        <v>150</v>
      </c>
      <c r="C68" s="223">
        <v>0</v>
      </c>
    </row>
    <row r="69" spans="2:3" ht="18" x14ac:dyDescent="0.25">
      <c r="B69" s="230"/>
      <c r="C69" s="223"/>
    </row>
    <row r="70" spans="2:3" ht="18" x14ac:dyDescent="0.25">
      <c r="B70" s="230" t="s">
        <v>151</v>
      </c>
      <c r="C70" s="223">
        <v>26</v>
      </c>
    </row>
    <row r="71" spans="2:3" ht="18" x14ac:dyDescent="0.25">
      <c r="B71" s="230"/>
      <c r="C71" s="223"/>
    </row>
    <row r="72" spans="2:3" ht="18" x14ac:dyDescent="0.25">
      <c r="B72" s="230" t="s">
        <v>152</v>
      </c>
      <c r="C72" s="223">
        <v>46</v>
      </c>
    </row>
    <row r="73" spans="2:3" ht="18" x14ac:dyDescent="0.25">
      <c r="B73" s="230"/>
      <c r="C73" s="223"/>
    </row>
    <row r="74" spans="2:3" ht="18" x14ac:dyDescent="0.25">
      <c r="B74" s="230" t="s">
        <v>147</v>
      </c>
      <c r="C74" s="223">
        <v>10</v>
      </c>
    </row>
    <row r="75" spans="2:3" ht="18" x14ac:dyDescent="0.25">
      <c r="B75" s="230"/>
      <c r="C75" s="223"/>
    </row>
    <row r="76" spans="2:3" ht="18" x14ac:dyDescent="0.25">
      <c r="B76" s="230" t="s">
        <v>148</v>
      </c>
      <c r="C76" s="223">
        <v>50</v>
      </c>
    </row>
    <row r="77" spans="2:3" ht="18" x14ac:dyDescent="0.25">
      <c r="B77" s="230"/>
      <c r="C77" s="223"/>
    </row>
    <row r="78" spans="2:3" ht="18" x14ac:dyDescent="0.25">
      <c r="B78" s="230" t="s">
        <v>149</v>
      </c>
      <c r="C78" s="223">
        <v>12</v>
      </c>
    </row>
    <row r="79" spans="2:3" ht="18" x14ac:dyDescent="0.25">
      <c r="B79" s="230"/>
      <c r="C79" s="223"/>
    </row>
  </sheetData>
  <mergeCells count="3">
    <mergeCell ref="A44:H46"/>
    <mergeCell ref="B4:K5"/>
    <mergeCell ref="B61:I62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38"/>
  <sheetViews>
    <sheetView showGridLines="0" view="pageLayout" zoomScaleNormal="100" workbookViewId="0">
      <selection activeCell="C26" sqref="C26"/>
    </sheetView>
  </sheetViews>
  <sheetFormatPr baseColWidth="10" defaultRowHeight="12.75" x14ac:dyDescent="0.2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 x14ac:dyDescent="0.2">
      <c r="C4" s="364" t="s">
        <v>165</v>
      </c>
      <c r="D4" s="364"/>
    </row>
    <row r="5" spans="3:4" ht="12.75" customHeight="1" x14ac:dyDescent="0.2">
      <c r="C5" s="364"/>
      <c r="D5" s="364"/>
    </row>
    <row r="6" spans="3:4" ht="24.75" customHeight="1" x14ac:dyDescent="0.2">
      <c r="C6" s="364"/>
      <c r="D6" s="364"/>
    </row>
    <row r="7" spans="3:4" hidden="1" x14ac:dyDescent="0.2"/>
    <row r="9" spans="3:4" ht="13.5" thickBot="1" x14ac:dyDescent="0.25"/>
    <row r="10" spans="3:4" ht="31.5" customHeight="1" thickBot="1" x14ac:dyDescent="0.4">
      <c r="C10" s="362" t="s">
        <v>179</v>
      </c>
      <c r="D10" s="363"/>
    </row>
    <row r="11" spans="3:4" ht="15" x14ac:dyDescent="0.25">
      <c r="C11" s="298" t="s">
        <v>108</v>
      </c>
      <c r="D11" s="299" t="s">
        <v>109</v>
      </c>
    </row>
    <row r="12" spans="3:4" ht="15.75" x14ac:dyDescent="0.25">
      <c r="C12" s="300" t="s">
        <v>127</v>
      </c>
      <c r="D12" s="301"/>
    </row>
    <row r="13" spans="3:4" ht="15" x14ac:dyDescent="0.25">
      <c r="C13" s="302" t="s">
        <v>185</v>
      </c>
      <c r="D13" s="303">
        <v>4</v>
      </c>
    </row>
    <row r="14" spans="3:4" ht="15" x14ac:dyDescent="0.25">
      <c r="C14" s="304" t="s">
        <v>170</v>
      </c>
      <c r="D14" s="301">
        <v>3</v>
      </c>
    </row>
    <row r="15" spans="3:4" ht="15" x14ac:dyDescent="0.25">
      <c r="C15" s="304" t="s">
        <v>186</v>
      </c>
      <c r="D15" s="305">
        <v>3</v>
      </c>
    </row>
    <row r="16" spans="3:4" ht="15" x14ac:dyDescent="0.25">
      <c r="C16" s="304" t="s">
        <v>187</v>
      </c>
      <c r="D16" s="301">
        <v>2</v>
      </c>
    </row>
    <row r="17" spans="3:4" ht="15" x14ac:dyDescent="0.25">
      <c r="C17" s="304" t="s">
        <v>188</v>
      </c>
      <c r="D17" s="301">
        <v>2</v>
      </c>
    </row>
    <row r="18" spans="3:4" ht="15" x14ac:dyDescent="0.25">
      <c r="C18" s="304" t="s">
        <v>189</v>
      </c>
      <c r="D18" s="301">
        <v>2</v>
      </c>
    </row>
    <row r="19" spans="3:4" ht="15" x14ac:dyDescent="0.25">
      <c r="C19" s="304" t="s">
        <v>190</v>
      </c>
      <c r="D19" s="301">
        <v>2</v>
      </c>
    </row>
    <row r="20" spans="3:4" ht="15" x14ac:dyDescent="0.25">
      <c r="C20" s="304" t="s">
        <v>191</v>
      </c>
      <c r="D20" s="301">
        <v>2</v>
      </c>
    </row>
    <row r="21" spans="3:4" ht="15" x14ac:dyDescent="0.25">
      <c r="C21" s="304" t="s">
        <v>192</v>
      </c>
      <c r="D21" s="301">
        <v>2</v>
      </c>
    </row>
    <row r="22" spans="3:4" ht="15" x14ac:dyDescent="0.25">
      <c r="C22" s="304" t="s">
        <v>193</v>
      </c>
      <c r="D22" s="305">
        <v>2</v>
      </c>
    </row>
    <row r="23" spans="3:4" ht="15" x14ac:dyDescent="0.25">
      <c r="C23" s="304"/>
      <c r="D23" s="306"/>
    </row>
    <row r="24" spans="3:4" ht="15" x14ac:dyDescent="0.25">
      <c r="C24" s="304"/>
      <c r="D24" s="305"/>
    </row>
    <row r="25" spans="3:4" ht="15" x14ac:dyDescent="0.25">
      <c r="C25" s="307" t="s">
        <v>153</v>
      </c>
      <c r="D25" s="306"/>
    </row>
    <row r="26" spans="3:4" ht="15" x14ac:dyDescent="0.25">
      <c r="C26" s="304" t="s">
        <v>166</v>
      </c>
      <c r="D26" s="306">
        <v>5</v>
      </c>
    </row>
    <row r="27" spans="3:4" ht="15" x14ac:dyDescent="0.25">
      <c r="C27" s="304" t="s">
        <v>167</v>
      </c>
      <c r="D27" s="306">
        <v>3</v>
      </c>
    </row>
    <row r="28" spans="3:4" ht="15" x14ac:dyDescent="0.25">
      <c r="C28" s="304" t="s">
        <v>194</v>
      </c>
      <c r="D28" s="305">
        <v>2</v>
      </c>
    </row>
    <row r="29" spans="3:4" ht="15" x14ac:dyDescent="0.25">
      <c r="C29" s="307" t="s">
        <v>195</v>
      </c>
      <c r="D29" s="308"/>
    </row>
    <row r="30" spans="3:4" ht="15" x14ac:dyDescent="0.25">
      <c r="C30" s="304" t="s">
        <v>168</v>
      </c>
      <c r="D30" s="301">
        <v>5</v>
      </c>
    </row>
    <row r="31" spans="3:4" ht="15" x14ac:dyDescent="0.25">
      <c r="C31" s="304" t="s">
        <v>196</v>
      </c>
      <c r="D31" s="301">
        <v>4</v>
      </c>
    </row>
    <row r="32" spans="3:4" ht="15" x14ac:dyDescent="0.25">
      <c r="C32" s="304" t="s">
        <v>197</v>
      </c>
      <c r="D32" s="301">
        <v>4</v>
      </c>
    </row>
    <row r="33" spans="3:4" ht="15" x14ac:dyDescent="0.25">
      <c r="C33" s="304" t="s">
        <v>198</v>
      </c>
      <c r="D33" s="301">
        <v>3</v>
      </c>
    </row>
    <row r="34" spans="3:4" ht="15" x14ac:dyDescent="0.25">
      <c r="C34" s="304" t="s">
        <v>199</v>
      </c>
      <c r="D34" s="301">
        <v>2</v>
      </c>
    </row>
    <row r="35" spans="3:4" ht="15" x14ac:dyDescent="0.25">
      <c r="C35" s="304" t="s">
        <v>200</v>
      </c>
      <c r="D35" s="301">
        <v>19</v>
      </c>
    </row>
    <row r="36" spans="3:4" ht="15" x14ac:dyDescent="0.25">
      <c r="C36" s="304"/>
      <c r="D36" s="301"/>
    </row>
    <row r="37" spans="3:4" ht="15" x14ac:dyDescent="0.25">
      <c r="C37" s="302"/>
      <c r="D37" s="303"/>
    </row>
    <row r="38" spans="3:4" ht="15" x14ac:dyDescent="0.25">
      <c r="C38" s="304"/>
      <c r="D38" s="303"/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P40"/>
  <sheetViews>
    <sheetView showGridLines="0" view="pageLayout" topLeftCell="A10" zoomScale="75" zoomScaleNormal="100" zoomScaleSheetLayoutView="75" zoomScalePageLayoutView="75" workbookViewId="0">
      <selection activeCell="B20" sqref="B20"/>
    </sheetView>
  </sheetViews>
  <sheetFormatPr baseColWidth="10" defaultRowHeight="15" x14ac:dyDescent="0.2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8" spans="2:16" x14ac:dyDescent="0.2">
      <c r="B8" s="365" t="s">
        <v>180</v>
      </c>
      <c r="C8" s="365"/>
      <c r="D8" s="365"/>
      <c r="E8" s="365"/>
      <c r="F8" s="365"/>
      <c r="G8" s="365"/>
      <c r="H8" s="365"/>
      <c r="I8" s="365"/>
      <c r="J8" s="365"/>
      <c r="K8" s="365"/>
    </row>
    <row r="9" spans="2:16" ht="30" customHeight="1" x14ac:dyDescent="0.25"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76"/>
      <c r="M9" s="76"/>
      <c r="N9" s="76"/>
      <c r="O9" s="76"/>
      <c r="P9" s="76"/>
    </row>
    <row r="11" spans="2:16" x14ac:dyDescent="0.2">
      <c r="B11" s="11" t="s">
        <v>8</v>
      </c>
      <c r="C11" s="12"/>
      <c r="D11" s="12"/>
    </row>
    <row r="12" spans="2:16" ht="36" customHeight="1" x14ac:dyDescent="0.2">
      <c r="B12" s="179" t="s">
        <v>0</v>
      </c>
      <c r="C12" s="240" t="s">
        <v>173</v>
      </c>
      <c r="D12" s="241" t="s">
        <v>174</v>
      </c>
    </row>
    <row r="13" spans="2:16" ht="30.95" customHeight="1" x14ac:dyDescent="0.2">
      <c r="B13" s="180" t="s">
        <v>18</v>
      </c>
      <c r="C13" s="138">
        <v>30</v>
      </c>
      <c r="D13" s="138">
        <v>40</v>
      </c>
    </row>
    <row r="14" spans="2:16" ht="30.95" customHeight="1" x14ac:dyDescent="0.2">
      <c r="B14" s="180" t="s">
        <v>19</v>
      </c>
      <c r="C14" s="138">
        <v>27</v>
      </c>
      <c r="D14" s="138">
        <v>20</v>
      </c>
    </row>
    <row r="15" spans="2:16" ht="30.95" customHeight="1" x14ac:dyDescent="0.2">
      <c r="B15" s="181" t="s">
        <v>20</v>
      </c>
      <c r="C15" s="138">
        <v>30</v>
      </c>
      <c r="D15" s="138">
        <v>34</v>
      </c>
    </row>
    <row r="16" spans="2:16" ht="12.75" customHeight="1" x14ac:dyDescent="0.2">
      <c r="B16" s="182"/>
      <c r="C16" s="140"/>
      <c r="D16" s="140"/>
    </row>
    <row r="17" spans="2:4" ht="30.95" customHeight="1" x14ac:dyDescent="0.2">
      <c r="B17" s="183" t="s">
        <v>5</v>
      </c>
      <c r="C17" s="178">
        <f>SUM(C13:C16)</f>
        <v>87</v>
      </c>
      <c r="D17" s="138">
        <f>D13+D14+D15</f>
        <v>94</v>
      </c>
    </row>
    <row r="18" spans="2:4" ht="30.95" customHeight="1" x14ac:dyDescent="0.2">
      <c r="B18" s="14"/>
      <c r="C18" s="15"/>
      <c r="D18" s="15"/>
    </row>
    <row r="19" spans="2:4" ht="30.95" customHeight="1" x14ac:dyDescent="0.2">
      <c r="B19" s="14"/>
      <c r="C19" s="15"/>
      <c r="D19" s="15"/>
    </row>
    <row r="20" spans="2:4" ht="30.95" customHeight="1" x14ac:dyDescent="0.2">
      <c r="B20" s="14"/>
      <c r="C20" s="15"/>
      <c r="D20" s="15"/>
    </row>
    <row r="21" spans="2:4" ht="30.95" customHeight="1" x14ac:dyDescent="0.2">
      <c r="B21" s="14"/>
      <c r="C21" s="15"/>
      <c r="D21" s="15"/>
    </row>
    <row r="22" spans="2:4" ht="30.95" customHeight="1" x14ac:dyDescent="0.2">
      <c r="B22" s="14"/>
      <c r="C22" s="15"/>
      <c r="D22" s="15"/>
    </row>
    <row r="23" spans="2:4" ht="30.95" customHeight="1" x14ac:dyDescent="0.2">
      <c r="B23" s="14"/>
      <c r="C23" s="15"/>
      <c r="D23" s="15"/>
    </row>
    <row r="24" spans="2:4" ht="30.95" customHeight="1" x14ac:dyDescent="0.2">
      <c r="B24" s="14"/>
      <c r="C24" s="15"/>
      <c r="D24" s="15"/>
    </row>
    <row r="25" spans="2:4" ht="30.95" customHeight="1" x14ac:dyDescent="0.2">
      <c r="B25" s="14"/>
      <c r="C25" s="15"/>
      <c r="D25" s="15"/>
    </row>
    <row r="26" spans="2:4" ht="30.95" customHeight="1" x14ac:dyDescent="0.2">
      <c r="B26" s="14"/>
      <c r="C26" s="15"/>
      <c r="D26" s="15"/>
    </row>
    <row r="27" spans="2:4" ht="30.95" customHeight="1" x14ac:dyDescent="0.2">
      <c r="B27" s="14"/>
      <c r="C27" s="15"/>
      <c r="D27" s="15"/>
    </row>
    <row r="28" spans="2:4" ht="30.95" customHeight="1" x14ac:dyDescent="0.2">
      <c r="B28" s="14"/>
      <c r="C28" s="15"/>
      <c r="D28" s="15"/>
    </row>
    <row r="29" spans="2:4" ht="30.95" customHeight="1" x14ac:dyDescent="0.2">
      <c r="B29" s="14"/>
      <c r="C29" s="15"/>
      <c r="D29" s="15"/>
    </row>
    <row r="30" spans="2:4" ht="30.95" customHeight="1" x14ac:dyDescent="0.2">
      <c r="B30" s="14"/>
      <c r="C30" s="15"/>
      <c r="D30" s="15"/>
    </row>
    <row r="40" spans="2:2" x14ac:dyDescent="0.2">
      <c r="B40" s="13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0"/>
  <sheetViews>
    <sheetView showGridLines="0" view="pageLayout" topLeftCell="A4" zoomScale="75" zoomScaleNormal="100" zoomScaleSheetLayoutView="75" zoomScalePageLayoutView="75" workbookViewId="0">
      <selection activeCell="C26" sqref="C26"/>
    </sheetView>
  </sheetViews>
  <sheetFormatPr baseColWidth="10" defaultRowHeight="15" x14ac:dyDescent="0.2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 x14ac:dyDescent="0.2">
      <c r="A6" s="365" t="s">
        <v>181</v>
      </c>
      <c r="B6" s="365"/>
      <c r="C6" s="365"/>
      <c r="D6" s="365"/>
      <c r="E6" s="365"/>
      <c r="F6" s="365"/>
      <c r="G6" s="365"/>
      <c r="H6" s="365"/>
      <c r="I6" s="365"/>
      <c r="J6" s="365"/>
    </row>
    <row r="7" spans="1:15" x14ac:dyDescent="0.2">
      <c r="A7" s="365"/>
      <c r="B7" s="365"/>
      <c r="C7" s="365"/>
      <c r="D7" s="365"/>
      <c r="E7" s="365"/>
      <c r="F7" s="365"/>
      <c r="G7" s="365"/>
      <c r="H7" s="365"/>
      <c r="I7" s="365"/>
      <c r="J7" s="365"/>
    </row>
    <row r="8" spans="1:15" x14ac:dyDescent="0.2">
      <c r="A8" s="365"/>
      <c r="B8" s="365"/>
      <c r="C8" s="365"/>
      <c r="D8" s="365"/>
      <c r="E8" s="365"/>
      <c r="F8" s="365"/>
      <c r="G8" s="365"/>
      <c r="H8" s="365"/>
      <c r="I8" s="365"/>
      <c r="J8" s="365"/>
    </row>
    <row r="9" spans="1:15" ht="30" customHeight="1" x14ac:dyDescent="0.2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273"/>
      <c r="L9" s="273"/>
      <c r="M9" s="273"/>
      <c r="N9" s="273"/>
      <c r="O9" s="77"/>
    </row>
    <row r="11" spans="1:15" x14ac:dyDescent="0.2">
      <c r="A11" s="11" t="s">
        <v>8</v>
      </c>
      <c r="B11" s="12"/>
      <c r="C11" s="12"/>
    </row>
    <row r="12" spans="1:15" ht="36" customHeight="1" x14ac:dyDescent="0.2">
      <c r="A12" s="141" t="s">
        <v>0</v>
      </c>
      <c r="B12" s="240" t="s">
        <v>173</v>
      </c>
      <c r="C12" s="241" t="s">
        <v>174</v>
      </c>
    </row>
    <row r="13" spans="1:15" ht="30.95" customHeight="1" x14ac:dyDescent="0.2">
      <c r="A13" s="142" t="s">
        <v>21</v>
      </c>
      <c r="B13" s="336">
        <v>583</v>
      </c>
      <c r="C13" s="145">
        <v>545</v>
      </c>
    </row>
    <row r="14" spans="1:15" ht="30.95" customHeight="1" x14ac:dyDescent="0.2">
      <c r="A14" s="143" t="s">
        <v>22</v>
      </c>
      <c r="B14" s="336">
        <v>315</v>
      </c>
      <c r="C14" s="145">
        <v>634</v>
      </c>
    </row>
    <row r="15" spans="1:15" ht="13.5" customHeight="1" x14ac:dyDescent="0.2">
      <c r="A15" s="143"/>
      <c r="B15" s="146"/>
      <c r="C15" s="145"/>
    </row>
    <row r="16" spans="1:15" ht="9" customHeight="1" x14ac:dyDescent="0.2">
      <c r="A16" s="139"/>
      <c r="B16" s="147"/>
      <c r="C16" s="148"/>
    </row>
    <row r="17" spans="1:3" ht="30.95" customHeight="1" x14ac:dyDescent="0.2">
      <c r="A17" s="144" t="s">
        <v>5</v>
      </c>
      <c r="B17" s="149">
        <f>B13+B14+B15</f>
        <v>898</v>
      </c>
      <c r="C17" s="149">
        <f>C13+C14+C15</f>
        <v>1179</v>
      </c>
    </row>
    <row r="18" spans="1:3" ht="30.95" customHeight="1" x14ac:dyDescent="0.2">
      <c r="A18" s="14"/>
      <c r="B18" s="15"/>
      <c r="C18" s="15"/>
    </row>
    <row r="19" spans="1:3" ht="30.95" customHeight="1" x14ac:dyDescent="0.2">
      <c r="A19" s="14"/>
      <c r="B19" s="15"/>
      <c r="C19" s="15"/>
    </row>
    <row r="20" spans="1:3" ht="30.95" customHeight="1" x14ac:dyDescent="0.2"/>
    <row r="21" spans="1:3" ht="30.95" customHeight="1" thickBot="1" x14ac:dyDescent="0.25"/>
    <row r="22" spans="1:3" ht="30.95" customHeight="1" thickBot="1" x14ac:dyDescent="0.25">
      <c r="A22" s="151" t="s">
        <v>135</v>
      </c>
      <c r="B22" s="152" t="s">
        <v>131</v>
      </c>
      <c r="C22" s="150" t="s">
        <v>132</v>
      </c>
    </row>
    <row r="23" spans="1:3" ht="30.95" customHeight="1" thickBot="1" x14ac:dyDescent="0.25">
      <c r="A23" s="151" t="s">
        <v>133</v>
      </c>
      <c r="B23" s="152">
        <v>1082</v>
      </c>
      <c r="C23" s="150">
        <v>97</v>
      </c>
    </row>
    <row r="24" spans="1:3" ht="30.95" customHeight="1" thickBot="1" x14ac:dyDescent="0.25">
      <c r="A24" s="151" t="s">
        <v>134</v>
      </c>
      <c r="B24" s="152"/>
      <c r="C24" s="150"/>
    </row>
    <row r="25" spans="1:3" ht="30.95" customHeight="1" x14ac:dyDescent="0.2">
      <c r="A25" s="14"/>
      <c r="B25" s="15"/>
      <c r="C25" s="15"/>
    </row>
    <row r="26" spans="1:3" ht="30.95" customHeight="1" x14ac:dyDescent="0.2">
      <c r="A26" s="14"/>
      <c r="B26" s="15"/>
      <c r="C26" s="15"/>
    </row>
    <row r="27" spans="1:3" ht="30.95" customHeight="1" x14ac:dyDescent="0.2">
      <c r="A27" s="14"/>
      <c r="B27" s="15"/>
      <c r="C27" s="15"/>
    </row>
    <row r="28" spans="1:3" ht="4.5" customHeight="1" x14ac:dyDescent="0.2">
      <c r="A28" s="14"/>
      <c r="B28" s="15"/>
      <c r="C28" s="15"/>
    </row>
    <row r="29" spans="1:3" ht="30.95" customHeight="1" x14ac:dyDescent="0.2">
      <c r="A29" s="14"/>
      <c r="B29" s="15"/>
      <c r="C29" s="15"/>
    </row>
    <row r="30" spans="1:3" ht="30.95" customHeight="1" x14ac:dyDescent="0.2">
      <c r="A30" s="14"/>
      <c r="B30" s="15"/>
      <c r="C30" s="15"/>
    </row>
  </sheetData>
  <mergeCells count="1">
    <mergeCell ref="A6:J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43"/>
  <sheetViews>
    <sheetView showGridLines="0" view="pageLayout" topLeftCell="A7" zoomScaleNormal="100" workbookViewId="0">
      <selection activeCell="C26" sqref="C26"/>
    </sheetView>
  </sheetViews>
  <sheetFormatPr baseColWidth="10" defaultRowHeight="12.75" x14ac:dyDescent="0.2"/>
  <cols>
    <col min="1" max="2" width="5.140625" customWidth="1"/>
    <col min="3" max="3" width="18.28515625" customWidth="1"/>
    <col min="4" max="5" width="16" customWidth="1"/>
    <col min="6" max="6" width="19" customWidth="1"/>
    <col min="7" max="7" width="16.28515625" customWidth="1"/>
    <col min="8" max="9" width="13.7109375" customWidth="1"/>
    <col min="10" max="10" width="15.42578125" customWidth="1"/>
  </cols>
  <sheetData>
    <row r="2" spans="3:12" x14ac:dyDescent="0.2">
      <c r="C2" s="365" t="s">
        <v>182</v>
      </c>
      <c r="D2" s="365"/>
      <c r="E2" s="365"/>
      <c r="F2" s="365"/>
      <c r="G2" s="365"/>
      <c r="H2" s="365"/>
      <c r="I2" s="365"/>
      <c r="J2" s="365"/>
    </row>
    <row r="3" spans="3:12" x14ac:dyDescent="0.2">
      <c r="C3" s="365"/>
      <c r="D3" s="365"/>
      <c r="E3" s="365"/>
      <c r="F3" s="365"/>
      <c r="G3" s="365"/>
      <c r="H3" s="365"/>
      <c r="I3" s="365"/>
      <c r="J3" s="365"/>
    </row>
    <row r="4" spans="3:12" ht="12.75" customHeight="1" x14ac:dyDescent="0.2">
      <c r="C4" s="365"/>
      <c r="D4" s="365"/>
      <c r="E4" s="365"/>
      <c r="F4" s="365"/>
      <c r="G4" s="365"/>
      <c r="H4" s="365"/>
      <c r="I4" s="365"/>
      <c r="J4" s="365"/>
    </row>
    <row r="5" spans="3:12" ht="12.75" customHeight="1" x14ac:dyDescent="0.2">
      <c r="D5" s="274"/>
      <c r="E5" s="274"/>
      <c r="F5" s="274"/>
      <c r="G5" s="274"/>
      <c r="H5" s="274"/>
      <c r="I5" s="274"/>
      <c r="J5" s="274"/>
    </row>
    <row r="6" spans="3:12" ht="12.75" customHeight="1" x14ac:dyDescent="0.2">
      <c r="D6" s="274"/>
      <c r="E6" s="274"/>
      <c r="F6" s="274"/>
      <c r="G6" s="274"/>
      <c r="H6" s="274"/>
      <c r="I6" s="274"/>
      <c r="J6" s="274"/>
    </row>
    <row r="9" spans="3:12" ht="18" thickBot="1" x14ac:dyDescent="0.35"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3:12" s="80" customFormat="1" ht="33" customHeight="1" thickBot="1" x14ac:dyDescent="0.35">
      <c r="C10" s="324" t="s">
        <v>32</v>
      </c>
      <c r="D10" s="325" t="s">
        <v>136</v>
      </c>
      <c r="E10" s="321" t="s">
        <v>137</v>
      </c>
      <c r="F10" s="321" t="s">
        <v>138</v>
      </c>
      <c r="G10" s="322" t="s">
        <v>139</v>
      </c>
      <c r="H10" s="323" t="s">
        <v>140</v>
      </c>
      <c r="I10" s="333" t="s">
        <v>169</v>
      </c>
      <c r="J10" s="324" t="s">
        <v>5</v>
      </c>
      <c r="K10" s="185"/>
      <c r="L10" s="185"/>
    </row>
    <row r="11" spans="3:12" ht="18" thickBot="1" x14ac:dyDescent="0.35">
      <c r="C11" s="330" t="s">
        <v>141</v>
      </c>
      <c r="D11" s="326">
        <v>388</v>
      </c>
      <c r="E11" s="320"/>
      <c r="F11" s="320"/>
      <c r="G11" s="320">
        <v>16</v>
      </c>
      <c r="H11" s="320"/>
      <c r="I11" s="232"/>
      <c r="J11" s="233">
        <f>SUM(D11:H11)</f>
        <v>404</v>
      </c>
      <c r="K11" s="88"/>
      <c r="L11" s="88"/>
    </row>
    <row r="12" spans="3:12" ht="10.5" customHeight="1" thickBot="1" x14ac:dyDescent="0.35">
      <c r="C12" s="331"/>
      <c r="D12" s="327"/>
      <c r="E12" s="187"/>
      <c r="F12" s="187"/>
      <c r="G12" s="187"/>
      <c r="H12" s="187"/>
      <c r="I12" s="188"/>
      <c r="J12" s="186"/>
      <c r="K12" s="88"/>
      <c r="L12" s="88"/>
    </row>
    <row r="13" spans="3:12" ht="18" thickBot="1" x14ac:dyDescent="0.35">
      <c r="C13" s="331" t="s">
        <v>142</v>
      </c>
      <c r="D13" s="327">
        <v>23</v>
      </c>
      <c r="E13" s="187"/>
      <c r="F13" s="187"/>
      <c r="G13" s="187">
        <v>3</v>
      </c>
      <c r="H13" s="187"/>
      <c r="I13" s="188"/>
      <c r="J13" s="186">
        <f>SUM(D13:H13)</f>
        <v>26</v>
      </c>
      <c r="K13" s="88"/>
      <c r="L13" s="88"/>
    </row>
    <row r="14" spans="3:12" ht="6.75" customHeight="1" thickBot="1" x14ac:dyDescent="0.35">
      <c r="C14" s="331"/>
      <c r="D14" s="327"/>
      <c r="E14" s="187"/>
      <c r="F14" s="187"/>
      <c r="G14" s="187"/>
      <c r="H14" s="187"/>
      <c r="I14" s="188"/>
      <c r="J14" s="186"/>
      <c r="K14" s="88"/>
      <c r="L14" s="88"/>
    </row>
    <row r="15" spans="3:12" ht="18" thickBot="1" x14ac:dyDescent="0.35">
      <c r="C15" s="331" t="s">
        <v>143</v>
      </c>
      <c r="D15" s="327">
        <v>0</v>
      </c>
      <c r="E15" s="187"/>
      <c r="F15" s="187"/>
      <c r="G15" s="187">
        <v>0</v>
      </c>
      <c r="H15" s="187"/>
      <c r="I15" s="188"/>
      <c r="J15" s="186">
        <f>SUM(D15:H15)</f>
        <v>0</v>
      </c>
      <c r="K15" s="88"/>
      <c r="L15" s="88"/>
    </row>
    <row r="16" spans="3:12" ht="9" customHeight="1" thickBot="1" x14ac:dyDescent="0.35">
      <c r="C16" s="331"/>
      <c r="D16" s="327"/>
      <c r="E16" s="187"/>
      <c r="F16" s="187"/>
      <c r="G16" s="187"/>
      <c r="H16" s="187"/>
      <c r="I16" s="188"/>
      <c r="J16" s="186"/>
      <c r="K16" s="88"/>
      <c r="L16" s="88"/>
    </row>
    <row r="17" spans="3:12" ht="18" thickBot="1" x14ac:dyDescent="0.35">
      <c r="C17" s="332" t="s">
        <v>144</v>
      </c>
      <c r="D17" s="328">
        <v>0</v>
      </c>
      <c r="E17" s="316"/>
      <c r="F17" s="316"/>
      <c r="G17" s="316">
        <v>0</v>
      </c>
      <c r="H17" s="316"/>
      <c r="I17" s="334"/>
      <c r="J17" s="234">
        <f>SUM(D17:H17)</f>
        <v>0</v>
      </c>
      <c r="K17" s="88"/>
      <c r="L17" s="88"/>
    </row>
    <row r="18" spans="3:12" ht="36" customHeight="1" thickBot="1" x14ac:dyDescent="0.35">
      <c r="C18" s="319"/>
      <c r="D18" s="329">
        <f>SUM(D11:D17)</f>
        <v>411</v>
      </c>
      <c r="E18" s="318">
        <f t="shared" ref="E18:I18" si="0">SUM(E11:E17)</f>
        <v>0</v>
      </c>
      <c r="F18" s="318">
        <f t="shared" si="0"/>
        <v>0</v>
      </c>
      <c r="G18" s="318">
        <f>SUM(G11:G17)</f>
        <v>19</v>
      </c>
      <c r="H18" s="318">
        <f t="shared" si="0"/>
        <v>0</v>
      </c>
      <c r="I18" s="317">
        <f t="shared" si="0"/>
        <v>0</v>
      </c>
      <c r="J18" s="319">
        <f>SUM(D18:I18)</f>
        <v>430</v>
      </c>
      <c r="K18" s="88"/>
      <c r="L18" s="88"/>
    </row>
    <row r="19" spans="3:12" ht="17.25" x14ac:dyDescent="0.3"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3:12" ht="17.25" x14ac:dyDescent="0.3"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3:12" ht="17.25" x14ac:dyDescent="0.3"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3:12" ht="17.25" x14ac:dyDescent="0.3"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3:12" ht="17.25" x14ac:dyDescent="0.3"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3:12" ht="17.25" x14ac:dyDescent="0.3"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3:12" ht="17.25" x14ac:dyDescent="0.3"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3:12" ht="17.25" x14ac:dyDescent="0.3"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3:12" ht="17.25" x14ac:dyDescent="0.3">
      <c r="K27" s="88"/>
      <c r="L27" s="88"/>
    </row>
    <row r="28" spans="3:12" ht="17.25" x14ac:dyDescent="0.3">
      <c r="K28" s="88"/>
      <c r="L28" s="88"/>
    </row>
    <row r="43" spans="3:3" ht="15" x14ac:dyDescent="0.2">
      <c r="C43" s="10"/>
    </row>
  </sheetData>
  <mergeCells count="1">
    <mergeCell ref="C2:J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3"/>
  <sheetViews>
    <sheetView showGridLines="0" view="pageLayout" topLeftCell="A14" zoomScaleNormal="100" workbookViewId="0">
      <selection activeCell="C26" sqref="C26"/>
    </sheetView>
  </sheetViews>
  <sheetFormatPr baseColWidth="10" defaultRowHeight="12.75" x14ac:dyDescent="0.2"/>
  <cols>
    <col min="1" max="1" width="6.42578125" style="94" customWidth="1"/>
    <col min="2" max="2" width="17.140625" style="94" customWidth="1"/>
    <col min="3" max="3" width="16.5703125" style="94" hidden="1" customWidth="1"/>
    <col min="4" max="4" width="15.5703125" style="94" hidden="1" customWidth="1"/>
    <col min="5" max="5" width="10.42578125" style="94" customWidth="1"/>
    <col min="6" max="6" width="10.7109375" style="94" customWidth="1"/>
    <col min="7" max="7" width="11.42578125" style="94"/>
    <col min="8" max="8" width="5.7109375" style="95" customWidth="1"/>
    <col min="9" max="9" width="11.42578125" style="95"/>
    <col min="10" max="18" width="5.7109375" style="94" customWidth="1"/>
    <col min="19" max="16384" width="11.42578125" style="94"/>
  </cols>
  <sheetData>
    <row r="3" spans="2:12" x14ac:dyDescent="0.2">
      <c r="B3" s="342" t="s">
        <v>164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</row>
    <row r="4" spans="2:12" x14ac:dyDescent="0.2"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</row>
    <row r="5" spans="2:12" x14ac:dyDescent="0.2"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</row>
    <row r="6" spans="2:12" ht="13.5" customHeight="1" x14ac:dyDescent="0.2">
      <c r="B6" s="93"/>
    </row>
    <row r="7" spans="2:12" ht="18.75" customHeight="1" thickBot="1" x14ac:dyDescent="0.25">
      <c r="B7" s="370"/>
      <c r="C7" s="370"/>
      <c r="D7" s="370"/>
      <c r="E7" s="370"/>
      <c r="F7" s="370"/>
      <c r="G7" s="370"/>
      <c r="H7" s="96"/>
      <c r="I7" s="96"/>
    </row>
    <row r="8" spans="2:12" ht="22.5" customHeight="1" thickBot="1" x14ac:dyDescent="0.25">
      <c r="B8" s="371" t="s">
        <v>183</v>
      </c>
      <c r="C8" s="372"/>
      <c r="D8" s="372"/>
      <c r="E8" s="372"/>
      <c r="F8" s="372"/>
      <c r="G8" s="373"/>
      <c r="H8" s="97"/>
      <c r="I8" s="97"/>
    </row>
    <row r="9" spans="2:12" ht="3" customHeight="1" thickBot="1" x14ac:dyDescent="0.25">
      <c r="B9" s="105"/>
      <c r="C9" s="106"/>
      <c r="D9" s="106"/>
      <c r="E9" s="106"/>
      <c r="F9" s="106"/>
      <c r="G9" s="107"/>
      <c r="H9" s="98"/>
      <c r="I9" s="98"/>
    </row>
    <row r="10" spans="2:12" s="95" customFormat="1" ht="26.25" customHeight="1" thickBot="1" x14ac:dyDescent="0.25">
      <c r="B10" s="367" t="s">
        <v>30</v>
      </c>
      <c r="C10" s="368"/>
      <c r="D10" s="368"/>
      <c r="E10" s="368"/>
      <c r="F10" s="368"/>
      <c r="G10" s="369"/>
      <c r="H10" s="74"/>
      <c r="I10" s="74"/>
    </row>
    <row r="11" spans="2:12" ht="31.5" customHeight="1" thickBot="1" x14ac:dyDescent="0.25">
      <c r="B11" s="189" t="s">
        <v>32</v>
      </c>
      <c r="C11" s="275" t="s">
        <v>26</v>
      </c>
      <c r="D11" s="276" t="s">
        <v>112</v>
      </c>
      <c r="E11" s="276" t="s">
        <v>28</v>
      </c>
      <c r="F11" s="277" t="s">
        <v>29</v>
      </c>
      <c r="G11" s="278" t="s">
        <v>5</v>
      </c>
      <c r="H11" s="17"/>
      <c r="I11" s="17"/>
    </row>
    <row r="12" spans="2:12" ht="24" customHeight="1" x14ac:dyDescent="0.2">
      <c r="B12" s="279" t="s">
        <v>24</v>
      </c>
      <c r="C12" s="280"/>
      <c r="D12" s="280"/>
      <c r="E12" s="280">
        <v>6</v>
      </c>
      <c r="F12" s="280">
        <v>9</v>
      </c>
      <c r="G12" s="281">
        <f>Tabla8[[#This Row],[JUZGADO IV]]+Tabla8[[#This Row],[JUZGADO III]]+Tabla8[[#This Row],[COLEGIADO]]+Tabla8[[#This Row],[ASUNTOS INTERNOS]]</f>
        <v>15</v>
      </c>
      <c r="H12" s="98"/>
      <c r="I12" s="98"/>
    </row>
    <row r="13" spans="2:12" ht="24" customHeight="1" x14ac:dyDescent="0.2">
      <c r="B13" s="282" t="s">
        <v>25</v>
      </c>
      <c r="C13" s="283"/>
      <c r="D13" s="283"/>
      <c r="E13" s="283">
        <v>1</v>
      </c>
      <c r="F13" s="283">
        <v>0</v>
      </c>
      <c r="G13" s="284">
        <f>Tabla8[[#This Row],[JUZGADO IV]]+Tabla8[[#This Row],[JUZGADO III]]+Tabla8[[#This Row],[ASUNTOS INTERNOS]]</f>
        <v>1</v>
      </c>
      <c r="H13" s="98"/>
      <c r="I13" s="98"/>
    </row>
    <row r="14" spans="2:12" ht="12" customHeight="1" thickBot="1" x14ac:dyDescent="0.25">
      <c r="B14" s="285"/>
      <c r="C14" s="99"/>
      <c r="D14" s="99"/>
      <c r="E14" s="99"/>
      <c r="F14" s="99"/>
      <c r="G14" s="286"/>
      <c r="H14" s="98"/>
      <c r="I14" s="98"/>
    </row>
    <row r="15" spans="2:12" ht="24" customHeight="1" x14ac:dyDescent="0.2">
      <c r="B15" s="311" t="s">
        <v>125</v>
      </c>
      <c r="C15" s="312" t="e">
        <f>C12+#REF!+C13</f>
        <v>#REF!</v>
      </c>
      <c r="D15" s="312" t="e">
        <f>D12+#REF!+D13</f>
        <v>#REF!</v>
      </c>
      <c r="E15" s="312">
        <f>E12+E13</f>
        <v>7</v>
      </c>
      <c r="F15" s="312">
        <f>F12+F13</f>
        <v>9</v>
      </c>
      <c r="G15" s="312">
        <f>G12+G13</f>
        <v>16</v>
      </c>
      <c r="H15" s="98"/>
      <c r="I15" s="98"/>
    </row>
    <row r="16" spans="2:12" ht="13.5" thickBot="1" x14ac:dyDescent="0.25">
      <c r="B16" s="93"/>
    </row>
    <row r="17" spans="2:9" ht="22.5" customHeight="1" thickBot="1" x14ac:dyDescent="0.25">
      <c r="B17" s="367" t="s">
        <v>31</v>
      </c>
      <c r="C17" s="368"/>
      <c r="D17" s="368"/>
      <c r="E17" s="368"/>
      <c r="F17" s="368"/>
      <c r="G17" s="369"/>
      <c r="H17" s="74"/>
      <c r="I17" s="74"/>
    </row>
    <row r="18" spans="2:9" ht="32.25" customHeight="1" thickBot="1" x14ac:dyDescent="0.25">
      <c r="B18" s="287" t="s">
        <v>32</v>
      </c>
      <c r="C18" s="288" t="s">
        <v>26</v>
      </c>
      <c r="D18" s="289" t="s">
        <v>27</v>
      </c>
      <c r="E18" s="289" t="s">
        <v>28</v>
      </c>
      <c r="F18" s="290" t="s">
        <v>29</v>
      </c>
      <c r="G18" s="291" t="s">
        <v>5</v>
      </c>
      <c r="H18" s="17"/>
      <c r="I18" s="17"/>
    </row>
    <row r="19" spans="2:9" ht="0.75" customHeight="1" thickBot="1" x14ac:dyDescent="0.25">
      <c r="B19" s="292"/>
      <c r="C19" s="99">
        <v>0</v>
      </c>
      <c r="D19" s="99"/>
      <c r="E19" s="99">
        <f t="shared" ref="E19" si="0">E16+E17</f>
        <v>0</v>
      </c>
      <c r="F19" s="99"/>
      <c r="G19" s="293">
        <f>Tabla9[[#This Row],[JUZGADO IV]]+Tabla9[[#This Row],[JUZGADO III]]+Tabla9[[#This Row],[JUZGADO I]]+Tabla9[[#This Row],[ASUNTOS INTERNOS]]</f>
        <v>0</v>
      </c>
    </row>
    <row r="20" spans="2:9" ht="24" customHeight="1" x14ac:dyDescent="0.2">
      <c r="B20" s="294" t="s">
        <v>24</v>
      </c>
      <c r="C20" s="280"/>
      <c r="D20" s="280"/>
      <c r="E20" s="280">
        <v>9</v>
      </c>
      <c r="F20" s="280">
        <v>5</v>
      </c>
      <c r="G20" s="295">
        <f>Tabla9[[#This Row],[JUZGADO IV]]+Tabla9[[#This Row],[JUZGADO III]]+Tabla9[[#This Row],[JUZGADO I]]+Tabla9[[#This Row],[ASUNTOS INTERNOS]]</f>
        <v>14</v>
      </c>
      <c r="H20" s="98"/>
      <c r="I20" s="98"/>
    </row>
    <row r="21" spans="2:9" ht="24" customHeight="1" x14ac:dyDescent="0.2">
      <c r="B21" s="296" t="s">
        <v>25</v>
      </c>
      <c r="C21" s="283"/>
      <c r="D21" s="283"/>
      <c r="E21" s="283">
        <v>4</v>
      </c>
      <c r="F21" s="283">
        <v>2</v>
      </c>
      <c r="G21" s="297">
        <f>Tabla9[[#This Row],[JUZGADO IV]]+Tabla9[[#This Row],[JUZGADO III]]+Tabla9[[#This Row],[JUZGADO I]]+Tabla9[[#This Row],[ASUNTOS INTERNOS]]</f>
        <v>6</v>
      </c>
      <c r="H21" s="98"/>
      <c r="I21" s="98"/>
    </row>
    <row r="22" spans="2:9" ht="7.5" customHeight="1" thickBot="1" x14ac:dyDescent="0.25">
      <c r="G22" s="100"/>
    </row>
    <row r="23" spans="2:9" ht="24" customHeight="1" thickBot="1" x14ac:dyDescent="0.25">
      <c r="B23" s="309" t="s">
        <v>126</v>
      </c>
      <c r="C23" s="310" t="e">
        <f>C20+#REF!+C21</f>
        <v>#REF!</v>
      </c>
      <c r="D23" s="310" t="e">
        <f>D20+#REF!+D21</f>
        <v>#REF!</v>
      </c>
      <c r="E23" s="310">
        <f>E20+E21</f>
        <v>13</v>
      </c>
      <c r="F23" s="310">
        <f>F20+F21</f>
        <v>7</v>
      </c>
      <c r="G23" s="310">
        <f>G20+G21</f>
        <v>20</v>
      </c>
      <c r="H23" s="98"/>
      <c r="I23" s="98"/>
    </row>
    <row r="24" spans="2:9" ht="7.5" customHeight="1" x14ac:dyDescent="0.2"/>
    <row r="25" spans="2:9" hidden="1" x14ac:dyDescent="0.2"/>
    <row r="30" spans="2:9" s="102" customFormat="1" x14ac:dyDescent="0.2">
      <c r="B30" s="101"/>
      <c r="C30" s="101"/>
      <c r="D30" s="101"/>
      <c r="H30" s="103"/>
      <c r="I30" s="103"/>
    </row>
    <row r="31" spans="2:9" s="102" customFormat="1" x14ac:dyDescent="0.2">
      <c r="B31" s="101"/>
      <c r="C31" s="366"/>
      <c r="D31" s="366"/>
      <c r="E31" s="366"/>
      <c r="H31" s="103"/>
      <c r="I31" s="103"/>
    </row>
    <row r="32" spans="2:9" s="102" customFormat="1" x14ac:dyDescent="0.2">
      <c r="B32" s="101"/>
      <c r="C32" s="101"/>
      <c r="D32" s="101"/>
      <c r="E32" s="104"/>
      <c r="H32" s="103"/>
      <c r="I32" s="103"/>
    </row>
    <row r="33" spans="2:9" s="102" customFormat="1" x14ac:dyDescent="0.2">
      <c r="B33" s="101"/>
      <c r="C33" s="101"/>
      <c r="D33" s="101"/>
      <c r="H33" s="103"/>
      <c r="I33" s="103"/>
    </row>
  </sheetData>
  <mergeCells count="6">
    <mergeCell ref="C31:E31"/>
    <mergeCell ref="B3:L5"/>
    <mergeCell ref="B10:G10"/>
    <mergeCell ref="B17:G17"/>
    <mergeCell ref="B7:G7"/>
    <mergeCell ref="B8:G8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0"/>
  <sheetViews>
    <sheetView showGridLines="0" tabSelected="1" view="pageLayout" topLeftCell="A10" zoomScaleNormal="100" workbookViewId="0">
      <selection activeCell="D23" sqref="D23"/>
    </sheetView>
  </sheetViews>
  <sheetFormatPr baseColWidth="10" defaultRowHeight="12.75" x14ac:dyDescent="0.2"/>
  <cols>
    <col min="1" max="1" width="3.7109375" customWidth="1"/>
    <col min="2" max="2" width="22.4257812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 x14ac:dyDescent="0.2">
      <c r="B3" s="342" t="s">
        <v>163</v>
      </c>
      <c r="C3" s="342"/>
      <c r="D3" s="342"/>
      <c r="E3" s="342"/>
      <c r="F3" s="342"/>
      <c r="G3" s="342"/>
      <c r="H3" s="342"/>
      <c r="I3" s="342"/>
    </row>
    <row r="4" spans="2:13" x14ac:dyDescent="0.2">
      <c r="B4" s="342"/>
      <c r="C4" s="342"/>
      <c r="D4" s="342"/>
      <c r="E4" s="342"/>
      <c r="F4" s="342"/>
      <c r="G4" s="342"/>
      <c r="H4" s="342"/>
      <c r="I4" s="342"/>
    </row>
    <row r="5" spans="2:13" x14ac:dyDescent="0.2">
      <c r="B5" s="342"/>
      <c r="C5" s="342"/>
      <c r="D5" s="342"/>
      <c r="E5" s="342"/>
      <c r="F5" s="342"/>
      <c r="G5" s="342"/>
      <c r="H5" s="342"/>
      <c r="I5" s="342"/>
    </row>
    <row r="6" spans="2:13" ht="12.75" customHeight="1" x14ac:dyDescent="0.2">
      <c r="C6" s="274"/>
      <c r="D6" s="274"/>
      <c r="E6" s="274"/>
      <c r="F6" s="274"/>
      <c r="G6" s="274"/>
      <c r="H6" s="274"/>
      <c r="I6" s="274"/>
    </row>
    <row r="7" spans="2:13" ht="12.75" customHeight="1" x14ac:dyDescent="0.2">
      <c r="C7" s="274"/>
      <c r="D7" s="274"/>
      <c r="E7" s="274"/>
      <c r="F7" s="274"/>
      <c r="G7" s="274"/>
      <c r="H7" s="274"/>
      <c r="I7" s="274"/>
    </row>
    <row r="9" spans="2:13" ht="13.5" thickBot="1" x14ac:dyDescent="0.25"/>
    <row r="10" spans="2:13" s="78" customFormat="1" ht="24.75" customHeight="1" thickBot="1" x14ac:dyDescent="0.3">
      <c r="C10" s="371" t="s">
        <v>184</v>
      </c>
      <c r="D10" s="373"/>
      <c r="E10" s="122"/>
      <c r="F10" s="122"/>
      <c r="H10" s="374"/>
      <c r="I10" s="374"/>
      <c r="J10" s="374"/>
      <c r="K10" s="374"/>
      <c r="L10" s="374"/>
      <c r="M10" s="374"/>
    </row>
    <row r="11" spans="2:13" ht="24" customHeight="1" thickBot="1" x14ac:dyDescent="0.25">
      <c r="C11" s="313" t="s">
        <v>30</v>
      </c>
      <c r="D11" s="314" t="s">
        <v>31</v>
      </c>
      <c r="H11" s="111"/>
      <c r="I11" s="111"/>
      <c r="J11" s="111"/>
      <c r="K11" s="111"/>
      <c r="L11" s="111"/>
      <c r="M11" s="111"/>
    </row>
    <row r="12" spans="2:13" ht="18" x14ac:dyDescent="0.2">
      <c r="B12" s="339" t="s">
        <v>33</v>
      </c>
      <c r="C12" s="117"/>
      <c r="D12" s="114">
        <v>0</v>
      </c>
      <c r="H12" s="111"/>
      <c r="I12" s="111"/>
      <c r="J12" s="111"/>
      <c r="K12" s="111"/>
      <c r="L12" s="111"/>
      <c r="M12" s="111"/>
    </row>
    <row r="13" spans="2:13" ht="8.25" customHeight="1" x14ac:dyDescent="0.25">
      <c r="B13" s="340"/>
      <c r="C13" s="118"/>
      <c r="D13" s="115"/>
      <c r="H13" s="112"/>
      <c r="I13" s="113"/>
      <c r="J13" s="111"/>
      <c r="K13" s="111"/>
      <c r="L13" s="111"/>
      <c r="M13" s="111"/>
    </row>
    <row r="14" spans="2:13" ht="18" x14ac:dyDescent="0.25">
      <c r="B14" s="340" t="s">
        <v>113</v>
      </c>
      <c r="C14" s="118"/>
      <c r="D14" s="115">
        <v>6</v>
      </c>
      <c r="H14" s="112"/>
      <c r="I14" s="113"/>
      <c r="J14" s="111"/>
      <c r="K14" s="111"/>
      <c r="L14" s="111"/>
      <c r="M14" s="111"/>
    </row>
    <row r="15" spans="2:13" ht="9" customHeight="1" x14ac:dyDescent="0.25">
      <c r="B15" s="340"/>
      <c r="C15" s="118"/>
      <c r="D15" s="115"/>
      <c r="H15" s="112"/>
      <c r="I15" s="113"/>
      <c r="J15" s="111"/>
      <c r="K15" s="111"/>
      <c r="L15" s="111"/>
      <c r="M15" s="111"/>
    </row>
    <row r="16" spans="2:13" ht="18" x14ac:dyDescent="0.25">
      <c r="B16" s="340" t="s">
        <v>25</v>
      </c>
      <c r="C16" s="118"/>
      <c r="D16" s="115">
        <v>3</v>
      </c>
      <c r="H16" s="112"/>
      <c r="I16" s="113"/>
      <c r="J16" s="111"/>
      <c r="K16" s="111"/>
      <c r="L16" s="111"/>
      <c r="M16" s="111"/>
    </row>
    <row r="17" spans="2:13" ht="3.75" customHeight="1" x14ac:dyDescent="0.25">
      <c r="B17" s="341"/>
      <c r="C17" s="153"/>
      <c r="D17" s="154"/>
      <c r="H17" s="112"/>
      <c r="I17" s="113"/>
      <c r="J17" s="111"/>
      <c r="K17" s="111"/>
      <c r="L17" s="111"/>
      <c r="M17" s="111"/>
    </row>
    <row r="18" spans="2:13" ht="30.75" x14ac:dyDescent="0.25">
      <c r="B18" s="341" t="s">
        <v>201</v>
      </c>
      <c r="C18" s="153"/>
      <c r="D18" s="154">
        <v>1</v>
      </c>
      <c r="H18" s="112"/>
      <c r="I18" s="113"/>
      <c r="J18" s="111"/>
      <c r="K18" s="111"/>
      <c r="L18" s="111"/>
      <c r="M18" s="111"/>
    </row>
    <row r="19" spans="2:13" ht="9.75" customHeight="1" thickBot="1" x14ac:dyDescent="0.3">
      <c r="B19" s="79"/>
      <c r="C19" s="119"/>
      <c r="D19" s="116"/>
      <c r="H19" s="112"/>
      <c r="I19" s="113"/>
      <c r="J19" s="111"/>
      <c r="K19" s="111"/>
      <c r="L19" s="111"/>
      <c r="M19" s="111"/>
    </row>
    <row r="20" spans="2:13" ht="16.5" thickBot="1" x14ac:dyDescent="0.3">
      <c r="B20" s="375" t="s">
        <v>5</v>
      </c>
      <c r="C20" s="120">
        <f>SUM(C12:C19)</f>
        <v>0</v>
      </c>
      <c r="D20" s="121">
        <f>SUM(D12:D19)</f>
        <v>10</v>
      </c>
      <c r="H20" s="111"/>
      <c r="I20" s="113"/>
      <c r="J20" s="111"/>
      <c r="K20" s="111"/>
      <c r="L20" s="111"/>
      <c r="M20" s="111"/>
    </row>
    <row r="21" spans="2:13" ht="15.75" x14ac:dyDescent="0.25">
      <c r="C21" s="80"/>
      <c r="H21" s="111"/>
      <c r="I21" s="113"/>
      <c r="J21" s="111"/>
      <c r="K21" s="111"/>
      <c r="L21" s="111"/>
      <c r="M21" s="111"/>
    </row>
    <row r="22" spans="2:13" x14ac:dyDescent="0.2">
      <c r="H22" s="111"/>
      <c r="I22" s="111"/>
      <c r="J22" s="111"/>
      <c r="K22" s="111"/>
      <c r="L22" s="111"/>
      <c r="M22" s="111"/>
    </row>
    <row r="23" spans="2:13" ht="15.75" x14ac:dyDescent="0.25">
      <c r="C23" s="81"/>
      <c r="H23" s="111"/>
      <c r="I23" s="113"/>
      <c r="J23" s="111"/>
      <c r="K23" s="111"/>
      <c r="L23" s="111"/>
      <c r="M23" s="111"/>
    </row>
    <row r="24" spans="2:13" x14ac:dyDescent="0.2">
      <c r="H24" s="111"/>
      <c r="I24" s="111"/>
      <c r="J24" s="111"/>
      <c r="K24" s="111"/>
      <c r="L24" s="111"/>
      <c r="M24" s="111"/>
    </row>
    <row r="28" spans="2:13" ht="21.75" customHeight="1" x14ac:dyDescent="0.2"/>
    <row r="29" spans="2:13" hidden="1" x14ac:dyDescent="0.2"/>
    <row r="30" spans="2:13" hidden="1" x14ac:dyDescent="0.2"/>
  </sheetData>
  <mergeCells count="3">
    <mergeCell ref="C10:D10"/>
    <mergeCell ref="H10:M10"/>
    <mergeCell ref="B3:I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P.G.J.E.</cp:lastModifiedBy>
  <cp:lastPrinted>2022-05-10T00:42:17Z</cp:lastPrinted>
  <dcterms:created xsi:type="dcterms:W3CDTF">2014-01-30T18:25:03Z</dcterms:created>
  <dcterms:modified xsi:type="dcterms:W3CDTF">2022-05-12T15:56:31Z</dcterms:modified>
</cp:coreProperties>
</file>